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Default Extension="rels" ContentType="application/vnd.openxmlformats-package.relationships+xml"/>
  <Default Extension="jpeg" ContentType="image/jpeg"/>
  <Override PartName="/xl/externalLinks/externalLink5.xml" ContentType="application/vnd.openxmlformats-officedocument.spreadsheetml.externalLink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720" yWindow="-220" windowWidth="23740" windowHeight="14380" tabRatio="500" firstSheet="3" activeTab="4"/>
  </bookViews>
  <sheets>
    <sheet name="Sources and notes" sheetId="2" r:id="rId1"/>
    <sheet name="decile &amp; quintile fx 2000" sheetId="3" r:id="rId2"/>
    <sheet name="educ 1936-1941" sheetId="5" r:id="rId3"/>
    <sheet name="socexp vs Y 1950-2008" sheetId="6" r:id="rId4"/>
    <sheet name="Uru tax side thru 2008 LAA" sheetId="1" r:id="rId5"/>
    <sheet name="socspen &amp; quintile fx 1910-on" sheetId="4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5" i="3"/>
  <c r="F26"/>
  <c r="F27"/>
  <c r="F28"/>
  <c r="F29"/>
  <c r="F35"/>
  <c r="F43"/>
  <c r="F36"/>
  <c r="F44"/>
  <c r="F37"/>
  <c r="F45"/>
  <c r="F38"/>
  <c r="F46"/>
  <c r="F39"/>
  <c r="F47"/>
  <c r="F48"/>
  <c r="C25"/>
  <c r="C26"/>
  <c r="C27"/>
  <c r="C28"/>
  <c r="C29"/>
  <c r="C35"/>
  <c r="C43"/>
  <c r="C36"/>
  <c r="C44"/>
  <c r="C37"/>
  <c r="C45"/>
  <c r="C38"/>
  <c r="C46"/>
  <c r="C39"/>
  <c r="C47"/>
  <c r="C48"/>
  <c r="D25"/>
  <c r="D26"/>
  <c r="D27"/>
  <c r="D28"/>
  <c r="D29"/>
  <c r="D35"/>
  <c r="D43"/>
  <c r="D36"/>
  <c r="D44"/>
  <c r="D37"/>
  <c r="D45"/>
  <c r="D38"/>
  <c r="D46"/>
  <c r="D39"/>
  <c r="D47"/>
  <c r="D48"/>
  <c r="E25"/>
  <c r="E26"/>
  <c r="E27"/>
  <c r="E28"/>
  <c r="E29"/>
  <c r="E35"/>
  <c r="E43"/>
  <c r="E36"/>
  <c r="E44"/>
  <c r="E37"/>
  <c r="E45"/>
  <c r="E38"/>
  <c r="E46"/>
  <c r="E39"/>
  <c r="E47"/>
  <c r="E48"/>
  <c r="F49"/>
  <c r="K25"/>
  <c r="K26"/>
  <c r="K27"/>
  <c r="K28"/>
  <c r="K29"/>
  <c r="K35"/>
  <c r="K43"/>
  <c r="K36"/>
  <c r="K44"/>
  <c r="K37"/>
  <c r="K45"/>
  <c r="K38"/>
  <c r="K46"/>
  <c r="K39"/>
  <c r="K47"/>
  <c r="K48"/>
  <c r="J25"/>
  <c r="J26"/>
  <c r="J27"/>
  <c r="J28"/>
  <c r="J29"/>
  <c r="J35"/>
  <c r="J43"/>
  <c r="J36"/>
  <c r="J44"/>
  <c r="J37"/>
  <c r="J45"/>
  <c r="J38"/>
  <c r="J46"/>
  <c r="J39"/>
  <c r="J47"/>
  <c r="J48"/>
  <c r="I25"/>
  <c r="I26"/>
  <c r="I27"/>
  <c r="I28"/>
  <c r="I29"/>
  <c r="I35"/>
  <c r="I43"/>
  <c r="I36"/>
  <c r="I44"/>
  <c r="I37"/>
  <c r="I45"/>
  <c r="I38"/>
  <c r="I46"/>
  <c r="I39"/>
  <c r="I47"/>
  <c r="I48"/>
  <c r="H11"/>
  <c r="H12"/>
  <c r="H25"/>
  <c r="H13"/>
  <c r="H14"/>
  <c r="H26"/>
  <c r="H15"/>
  <c r="H16"/>
  <c r="H27"/>
  <c r="H17"/>
  <c r="H18"/>
  <c r="H28"/>
  <c r="H19"/>
  <c r="H20"/>
  <c r="H29"/>
  <c r="H35"/>
  <c r="H22"/>
  <c r="H43"/>
  <c r="H36"/>
  <c r="H44"/>
  <c r="H37"/>
  <c r="H45"/>
  <c r="H38"/>
  <c r="H46"/>
  <c r="H39"/>
  <c r="H47"/>
  <c r="H48"/>
  <c r="G25"/>
  <c r="G26"/>
  <c r="G27"/>
  <c r="G28"/>
  <c r="G29"/>
  <c r="G35"/>
  <c r="G43"/>
  <c r="G36"/>
  <c r="G44"/>
  <c r="G37"/>
  <c r="G45"/>
  <c r="G38"/>
  <c r="G46"/>
  <c r="G39"/>
  <c r="G47"/>
  <c r="G48"/>
  <c r="B25"/>
  <c r="B26"/>
  <c r="B27"/>
  <c r="B28"/>
  <c r="B29"/>
  <c r="B35"/>
  <c r="B43"/>
  <c r="B36"/>
  <c r="B44"/>
  <c r="B37"/>
  <c r="B45"/>
  <c r="B38"/>
  <c r="B46"/>
  <c r="B39"/>
  <c r="B47"/>
  <c r="B48"/>
  <c r="K40"/>
  <c r="J40"/>
  <c r="I40"/>
  <c r="H40"/>
  <c r="G40"/>
  <c r="F40"/>
  <c r="E40"/>
  <c r="D40"/>
  <c r="C40"/>
  <c r="B40"/>
  <c r="M25"/>
  <c r="M26"/>
  <c r="M27"/>
  <c r="M28"/>
  <c r="M29"/>
  <c r="M30"/>
  <c r="M22"/>
  <c r="M14" i="5"/>
  <c r="M15"/>
  <c r="M16"/>
  <c r="M18"/>
  <c r="M22"/>
  <c r="M23"/>
  <c r="M24"/>
  <c r="M26"/>
  <c r="M28"/>
  <c r="L22"/>
  <c r="L23"/>
  <c r="L24"/>
  <c r="L26"/>
  <c r="L28"/>
  <c r="K22"/>
  <c r="K23"/>
  <c r="K24"/>
  <c r="K26"/>
  <c r="K28"/>
  <c r="J22"/>
  <c r="J23"/>
  <c r="J24"/>
  <c r="J26"/>
  <c r="J28"/>
  <c r="I22"/>
  <c r="I23"/>
  <c r="I24"/>
  <c r="I26"/>
  <c r="I28"/>
  <c r="H22"/>
  <c r="H23"/>
  <c r="H24"/>
  <c r="H26"/>
  <c r="H28"/>
  <c r="G22"/>
  <c r="G23"/>
  <c r="G24"/>
  <c r="G26"/>
  <c r="G28"/>
  <c r="M17"/>
  <c r="M13"/>
  <c r="G12"/>
  <c r="H12"/>
  <c r="I12"/>
  <c r="J12"/>
  <c r="K12"/>
  <c r="L12"/>
  <c r="M12"/>
  <c r="E64" i="6"/>
  <c r="I64"/>
  <c r="H64"/>
  <c r="D64"/>
  <c r="C64"/>
  <c r="B64"/>
  <c r="E63"/>
  <c r="I63"/>
  <c r="H63"/>
  <c r="D63"/>
  <c r="C63"/>
  <c r="B63"/>
  <c r="E62"/>
  <c r="I62"/>
  <c r="H62"/>
  <c r="D62"/>
  <c r="C62"/>
  <c r="B62"/>
  <c r="E61"/>
  <c r="I61"/>
  <c r="H61"/>
  <c r="D61"/>
  <c r="C61"/>
  <c r="B61"/>
  <c r="E60"/>
  <c r="I60"/>
  <c r="H60"/>
  <c r="D60"/>
  <c r="C60"/>
  <c r="B60"/>
  <c r="E59"/>
  <c r="I59"/>
  <c r="H59"/>
  <c r="D59"/>
  <c r="C59"/>
  <c r="B59"/>
  <c r="E58"/>
  <c r="I58"/>
  <c r="H58"/>
  <c r="D58"/>
  <c r="C58"/>
  <c r="B58"/>
  <c r="E57"/>
  <c r="I57"/>
  <c r="H57"/>
  <c r="D57"/>
  <c r="C57"/>
  <c r="B57"/>
  <c r="E56"/>
  <c r="I56"/>
  <c r="H56"/>
  <c r="D56"/>
  <c r="C56"/>
  <c r="B56"/>
  <c r="E55"/>
  <c r="I55"/>
  <c r="H55"/>
  <c r="D55"/>
  <c r="C55"/>
  <c r="B55"/>
  <c r="E54"/>
  <c r="I54"/>
  <c r="H54"/>
  <c r="D54"/>
  <c r="C54"/>
  <c r="B54"/>
  <c r="E53"/>
  <c r="I53"/>
  <c r="H53"/>
  <c r="D53"/>
  <c r="C53"/>
  <c r="B53"/>
  <c r="E52"/>
  <c r="I52"/>
  <c r="H52"/>
  <c r="D52"/>
  <c r="C52"/>
  <c r="B52"/>
  <c r="E51"/>
  <c r="I51"/>
  <c r="H51"/>
  <c r="D51"/>
  <c r="C51"/>
  <c r="B51"/>
  <c r="E50"/>
  <c r="I50"/>
  <c r="H50"/>
  <c r="D50"/>
  <c r="C50"/>
  <c r="B50"/>
  <c r="E49"/>
  <c r="I49"/>
  <c r="H49"/>
  <c r="D49"/>
  <c r="C49"/>
  <c r="B49"/>
  <c r="E48"/>
  <c r="I48"/>
  <c r="H48"/>
  <c r="D48"/>
  <c r="C48"/>
  <c r="B48"/>
  <c r="E47"/>
  <c r="I47"/>
  <c r="H47"/>
  <c r="D47"/>
  <c r="C47"/>
  <c r="B47"/>
  <c r="E46"/>
  <c r="I46"/>
  <c r="H46"/>
  <c r="D46"/>
  <c r="C46"/>
  <c r="B46"/>
  <c r="E45"/>
  <c r="I45"/>
  <c r="H45"/>
  <c r="D45"/>
  <c r="C45"/>
  <c r="B45"/>
  <c r="E44"/>
  <c r="I44"/>
  <c r="H44"/>
  <c r="D44"/>
  <c r="C44"/>
  <c r="B44"/>
  <c r="E43"/>
  <c r="I43"/>
  <c r="H43"/>
  <c r="D43"/>
  <c r="C43"/>
  <c r="B43"/>
  <c r="E42"/>
  <c r="I42"/>
  <c r="H42"/>
  <c r="D42"/>
  <c r="C42"/>
  <c r="B42"/>
  <c r="E41"/>
  <c r="I41"/>
  <c r="H41"/>
  <c r="D41"/>
  <c r="C41"/>
  <c r="B41"/>
  <c r="E40"/>
  <c r="I40"/>
  <c r="H40"/>
  <c r="D40"/>
  <c r="C40"/>
  <c r="B40"/>
  <c r="E39"/>
  <c r="I39"/>
  <c r="H39"/>
  <c r="D39"/>
  <c r="C39"/>
  <c r="B39"/>
  <c r="E38"/>
  <c r="I38"/>
  <c r="H38"/>
  <c r="D38"/>
  <c r="C38"/>
  <c r="B38"/>
  <c r="E37"/>
  <c r="I37"/>
  <c r="H37"/>
  <c r="D37"/>
  <c r="C37"/>
  <c r="B37"/>
  <c r="E36"/>
  <c r="I36"/>
  <c r="H36"/>
  <c r="D36"/>
  <c r="C36"/>
  <c r="B36"/>
  <c r="E35"/>
  <c r="I35"/>
  <c r="H35"/>
  <c r="D35"/>
  <c r="C35"/>
  <c r="B35"/>
  <c r="E34"/>
  <c r="I34"/>
  <c r="H34"/>
  <c r="D34"/>
  <c r="C34"/>
  <c r="B34"/>
  <c r="E33"/>
  <c r="I33"/>
  <c r="H33"/>
  <c r="D33"/>
  <c r="C33"/>
  <c r="B33"/>
  <c r="E32"/>
  <c r="I32"/>
  <c r="H32"/>
  <c r="D32"/>
  <c r="C32"/>
  <c r="B32"/>
  <c r="E31"/>
  <c r="I31"/>
  <c r="H31"/>
  <c r="D31"/>
  <c r="C31"/>
  <c r="B31"/>
  <c r="E30"/>
  <c r="I30"/>
  <c r="H30"/>
  <c r="D30"/>
  <c r="C30"/>
  <c r="B30"/>
  <c r="E29"/>
  <c r="I29"/>
  <c r="H29"/>
  <c r="D29"/>
  <c r="C29"/>
  <c r="B29"/>
  <c r="E28"/>
  <c r="I28"/>
  <c r="H28"/>
  <c r="D28"/>
  <c r="C28"/>
  <c r="B28"/>
  <c r="E27"/>
  <c r="I27"/>
  <c r="H27"/>
  <c r="D27"/>
  <c r="C27"/>
  <c r="B27"/>
  <c r="E26"/>
  <c r="I26"/>
  <c r="H26"/>
  <c r="D26"/>
  <c r="C26"/>
  <c r="B26"/>
  <c r="E25"/>
  <c r="I25"/>
  <c r="H25"/>
  <c r="D25"/>
  <c r="C25"/>
  <c r="B25"/>
  <c r="E24"/>
  <c r="I24"/>
  <c r="H24"/>
  <c r="D24"/>
  <c r="C24"/>
  <c r="B24"/>
  <c r="E23"/>
  <c r="I23"/>
  <c r="H23"/>
  <c r="D23"/>
  <c r="C23"/>
  <c r="B23"/>
  <c r="E22"/>
  <c r="I22"/>
  <c r="H22"/>
  <c r="D22"/>
  <c r="C22"/>
  <c r="B22"/>
  <c r="E21"/>
  <c r="I21"/>
  <c r="H21"/>
  <c r="D21"/>
  <c r="C21"/>
  <c r="B21"/>
  <c r="E20"/>
  <c r="I20"/>
  <c r="H20"/>
  <c r="D20"/>
  <c r="C20"/>
  <c r="B20"/>
  <c r="E19"/>
  <c r="I19"/>
  <c r="H19"/>
  <c r="D19"/>
  <c r="C19"/>
  <c r="B19"/>
  <c r="E18"/>
  <c r="I18"/>
  <c r="H18"/>
  <c r="D18"/>
  <c r="C18"/>
  <c r="B18"/>
  <c r="E17"/>
  <c r="I17"/>
  <c r="H17"/>
  <c r="D17"/>
  <c r="C17"/>
  <c r="B17"/>
  <c r="E16"/>
  <c r="I16"/>
  <c r="H16"/>
  <c r="D16"/>
  <c r="C16"/>
  <c r="B16"/>
  <c r="E15"/>
  <c r="I15"/>
  <c r="H15"/>
  <c r="D15"/>
  <c r="C15"/>
  <c r="B15"/>
  <c r="E14"/>
  <c r="I14"/>
  <c r="H14"/>
  <c r="D14"/>
  <c r="C14"/>
  <c r="B14"/>
  <c r="E13"/>
  <c r="I13"/>
  <c r="H13"/>
  <c r="D13"/>
  <c r="C13"/>
  <c r="B13"/>
  <c r="E12"/>
  <c r="I12"/>
  <c r="H12"/>
  <c r="D12"/>
  <c r="C12"/>
  <c r="B12"/>
  <c r="E11"/>
  <c r="I11"/>
  <c r="H11"/>
  <c r="D11"/>
  <c r="C11"/>
  <c r="B11"/>
  <c r="E10"/>
  <c r="I10"/>
  <c r="H10"/>
  <c r="D10"/>
  <c r="C10"/>
  <c r="B10"/>
  <c r="E9"/>
  <c r="I9"/>
  <c r="H9"/>
  <c r="D9"/>
  <c r="C9"/>
  <c r="B9"/>
  <c r="E8"/>
  <c r="I8"/>
  <c r="H8"/>
  <c r="D8"/>
  <c r="C8"/>
  <c r="B8"/>
  <c r="E7"/>
  <c r="I7"/>
  <c r="H7"/>
  <c r="D7"/>
  <c r="C7"/>
  <c r="B7"/>
  <c r="E6"/>
  <c r="I6"/>
  <c r="H6"/>
  <c r="D6"/>
  <c r="C6"/>
  <c r="B6"/>
  <c r="M101" i="4"/>
  <c r="R101"/>
  <c r="W101"/>
  <c r="AB101"/>
  <c r="AG101"/>
  <c r="AR101"/>
  <c r="K101"/>
  <c r="P101"/>
  <c r="U101"/>
  <c r="Z101"/>
  <c r="AE101"/>
  <c r="AP101"/>
  <c r="AX101"/>
  <c r="O101"/>
  <c r="T101"/>
  <c r="Y101"/>
  <c r="AD101"/>
  <c r="AI101"/>
  <c r="AT101"/>
  <c r="AW101"/>
  <c r="L101"/>
  <c r="Q101"/>
  <c r="V101"/>
  <c r="AA101"/>
  <c r="AF101"/>
  <c r="AQ101"/>
  <c r="N101"/>
  <c r="S101"/>
  <c r="X101"/>
  <c r="AC101"/>
  <c r="AH101"/>
  <c r="AS101"/>
  <c r="AU101"/>
  <c r="AN101"/>
  <c r="AK101"/>
  <c r="AL101"/>
  <c r="AM101"/>
  <c r="M100"/>
  <c r="R100"/>
  <c r="W100"/>
  <c r="AB100"/>
  <c r="AG100"/>
  <c r="AR100"/>
  <c r="K100"/>
  <c r="P100"/>
  <c r="U100"/>
  <c r="Z100"/>
  <c r="AE100"/>
  <c r="AP100"/>
  <c r="AX100"/>
  <c r="O100"/>
  <c r="T100"/>
  <c r="Y100"/>
  <c r="AD100"/>
  <c r="AI100"/>
  <c r="AT100"/>
  <c r="AW100"/>
  <c r="L100"/>
  <c r="Q100"/>
  <c r="V100"/>
  <c r="AA100"/>
  <c r="AF100"/>
  <c r="AQ100"/>
  <c r="N100"/>
  <c r="S100"/>
  <c r="X100"/>
  <c r="AC100"/>
  <c r="AH100"/>
  <c r="AS100"/>
  <c r="AU100"/>
  <c r="AN100"/>
  <c r="AK100"/>
  <c r="AL100"/>
  <c r="AM100"/>
  <c r="M99"/>
  <c r="R99"/>
  <c r="W99"/>
  <c r="AB99"/>
  <c r="AG99"/>
  <c r="AR99"/>
  <c r="K99"/>
  <c r="P99"/>
  <c r="U99"/>
  <c r="Z99"/>
  <c r="AE99"/>
  <c r="AP99"/>
  <c r="AX99"/>
  <c r="O99"/>
  <c r="T99"/>
  <c r="Y99"/>
  <c r="AD99"/>
  <c r="AI99"/>
  <c r="AT99"/>
  <c r="AW99"/>
  <c r="L99"/>
  <c r="Q99"/>
  <c r="V99"/>
  <c r="AA99"/>
  <c r="AF99"/>
  <c r="AQ99"/>
  <c r="N99"/>
  <c r="S99"/>
  <c r="X99"/>
  <c r="AC99"/>
  <c r="AH99"/>
  <c r="AS99"/>
  <c r="AU99"/>
  <c r="AN99"/>
  <c r="AK99"/>
  <c r="AL99"/>
  <c r="AM99"/>
  <c r="M98"/>
  <c r="R98"/>
  <c r="W98"/>
  <c r="AB98"/>
  <c r="AG98"/>
  <c r="AR98"/>
  <c r="K98"/>
  <c r="P98"/>
  <c r="U98"/>
  <c r="Z98"/>
  <c r="AE98"/>
  <c r="AP98"/>
  <c r="AX98"/>
  <c r="O98"/>
  <c r="T98"/>
  <c r="Y98"/>
  <c r="AD98"/>
  <c r="AI98"/>
  <c r="AT98"/>
  <c r="AW98"/>
  <c r="L98"/>
  <c r="Q98"/>
  <c r="V98"/>
  <c r="AA98"/>
  <c r="AF98"/>
  <c r="AQ98"/>
  <c r="N98"/>
  <c r="S98"/>
  <c r="X98"/>
  <c r="AC98"/>
  <c r="AH98"/>
  <c r="AS98"/>
  <c r="AU98"/>
  <c r="AN98"/>
  <c r="AK98"/>
  <c r="AL98"/>
  <c r="AM98"/>
  <c r="M97"/>
  <c r="R97"/>
  <c r="W97"/>
  <c r="AB97"/>
  <c r="AG97"/>
  <c r="AR97"/>
  <c r="K97"/>
  <c r="P97"/>
  <c r="U97"/>
  <c r="Z97"/>
  <c r="AE97"/>
  <c r="AP97"/>
  <c r="AX97"/>
  <c r="O97"/>
  <c r="T97"/>
  <c r="Y97"/>
  <c r="AD97"/>
  <c r="AI97"/>
  <c r="AT97"/>
  <c r="AW97"/>
  <c r="L97"/>
  <c r="Q97"/>
  <c r="V97"/>
  <c r="AA97"/>
  <c r="AF97"/>
  <c r="AQ97"/>
  <c r="N97"/>
  <c r="S97"/>
  <c r="X97"/>
  <c r="AC97"/>
  <c r="AH97"/>
  <c r="AS97"/>
  <c r="AU97"/>
  <c r="AN97"/>
  <c r="AK97"/>
  <c r="AL97"/>
  <c r="AM97"/>
  <c r="M96"/>
  <c r="R96"/>
  <c r="W96"/>
  <c r="AB96"/>
  <c r="AG96"/>
  <c r="AR96"/>
  <c r="K96"/>
  <c r="P96"/>
  <c r="U96"/>
  <c r="Z96"/>
  <c r="AE96"/>
  <c r="AP96"/>
  <c r="AX96"/>
  <c r="O96"/>
  <c r="T96"/>
  <c r="Y96"/>
  <c r="AD96"/>
  <c r="AI96"/>
  <c r="AT96"/>
  <c r="AW96"/>
  <c r="L96"/>
  <c r="Q96"/>
  <c r="V96"/>
  <c r="AA96"/>
  <c r="AF96"/>
  <c r="AQ96"/>
  <c r="N96"/>
  <c r="S96"/>
  <c r="X96"/>
  <c r="AC96"/>
  <c r="AH96"/>
  <c r="AS96"/>
  <c r="AU96"/>
  <c r="AN96"/>
  <c r="AK96"/>
  <c r="AL96"/>
  <c r="AM96"/>
  <c r="M95"/>
  <c r="R95"/>
  <c r="W95"/>
  <c r="AB95"/>
  <c r="AG95"/>
  <c r="AR95"/>
  <c r="K95"/>
  <c r="P95"/>
  <c r="U95"/>
  <c r="Z95"/>
  <c r="AE95"/>
  <c r="AP95"/>
  <c r="AX95"/>
  <c r="O95"/>
  <c r="T95"/>
  <c r="Y95"/>
  <c r="AD95"/>
  <c r="AI95"/>
  <c r="AT95"/>
  <c r="AW95"/>
  <c r="L95"/>
  <c r="Q95"/>
  <c r="V95"/>
  <c r="AA95"/>
  <c r="AF95"/>
  <c r="AQ95"/>
  <c r="N95"/>
  <c r="S95"/>
  <c r="X95"/>
  <c r="AC95"/>
  <c r="AH95"/>
  <c r="AS95"/>
  <c r="AU95"/>
  <c r="AN95"/>
  <c r="AK95"/>
  <c r="AL95"/>
  <c r="AM95"/>
  <c r="M94"/>
  <c r="R94"/>
  <c r="W94"/>
  <c r="AB94"/>
  <c r="AG94"/>
  <c r="AR94"/>
  <c r="K94"/>
  <c r="P94"/>
  <c r="U94"/>
  <c r="Z94"/>
  <c r="AE94"/>
  <c r="AP94"/>
  <c r="AX94"/>
  <c r="O94"/>
  <c r="T94"/>
  <c r="Y94"/>
  <c r="AD94"/>
  <c r="AI94"/>
  <c r="AT94"/>
  <c r="AW94"/>
  <c r="L94"/>
  <c r="Q94"/>
  <c r="V94"/>
  <c r="AA94"/>
  <c r="AF94"/>
  <c r="AQ94"/>
  <c r="N94"/>
  <c r="S94"/>
  <c r="X94"/>
  <c r="AC94"/>
  <c r="AH94"/>
  <c r="AS94"/>
  <c r="AU94"/>
  <c r="AN94"/>
  <c r="AK94"/>
  <c r="AL94"/>
  <c r="AM94"/>
  <c r="M93"/>
  <c r="R93"/>
  <c r="W93"/>
  <c r="AB93"/>
  <c r="AG93"/>
  <c r="AR93"/>
  <c r="K93"/>
  <c r="P93"/>
  <c r="U93"/>
  <c r="Z93"/>
  <c r="AE93"/>
  <c r="AP93"/>
  <c r="AX93"/>
  <c r="O93"/>
  <c r="T93"/>
  <c r="Y93"/>
  <c r="AD93"/>
  <c r="AI93"/>
  <c r="AT93"/>
  <c r="AW93"/>
  <c r="L93"/>
  <c r="Q93"/>
  <c r="V93"/>
  <c r="AA93"/>
  <c r="AF93"/>
  <c r="AQ93"/>
  <c r="N93"/>
  <c r="S93"/>
  <c r="X93"/>
  <c r="AC93"/>
  <c r="AH93"/>
  <c r="AS93"/>
  <c r="AU93"/>
  <c r="AN93"/>
  <c r="AK93"/>
  <c r="AL93"/>
  <c r="AM93"/>
  <c r="M92"/>
  <c r="R92"/>
  <c r="W92"/>
  <c r="AB92"/>
  <c r="AG92"/>
  <c r="AR92"/>
  <c r="K92"/>
  <c r="P92"/>
  <c r="U92"/>
  <c r="Z92"/>
  <c r="AE92"/>
  <c r="AP92"/>
  <c r="AX92"/>
  <c r="O92"/>
  <c r="T92"/>
  <c r="Y92"/>
  <c r="AD92"/>
  <c r="AI92"/>
  <c r="AT92"/>
  <c r="AW92"/>
  <c r="L92"/>
  <c r="Q92"/>
  <c r="V92"/>
  <c r="AA92"/>
  <c r="AF92"/>
  <c r="AQ92"/>
  <c r="N92"/>
  <c r="S92"/>
  <c r="X92"/>
  <c r="AC92"/>
  <c r="AH92"/>
  <c r="AS92"/>
  <c r="AU92"/>
  <c r="AN92"/>
  <c r="AK92"/>
  <c r="AL92"/>
  <c r="AM92"/>
  <c r="M91"/>
  <c r="R91"/>
  <c r="W91"/>
  <c r="AB91"/>
  <c r="AG91"/>
  <c r="AR91"/>
  <c r="K91"/>
  <c r="P91"/>
  <c r="U91"/>
  <c r="Z91"/>
  <c r="AE91"/>
  <c r="AP91"/>
  <c r="AX91"/>
  <c r="O91"/>
  <c r="T91"/>
  <c r="Y91"/>
  <c r="AD91"/>
  <c r="AI91"/>
  <c r="AT91"/>
  <c r="AW91"/>
  <c r="L91"/>
  <c r="Q91"/>
  <c r="V91"/>
  <c r="AA91"/>
  <c r="AF91"/>
  <c r="AQ91"/>
  <c r="N91"/>
  <c r="S91"/>
  <c r="X91"/>
  <c r="AC91"/>
  <c r="AH91"/>
  <c r="AS91"/>
  <c r="AU91"/>
  <c r="AN91"/>
  <c r="AK91"/>
  <c r="AL91"/>
  <c r="AM91"/>
  <c r="M90"/>
  <c r="R90"/>
  <c r="W90"/>
  <c r="AB90"/>
  <c r="AG90"/>
  <c r="AR90"/>
  <c r="K90"/>
  <c r="P90"/>
  <c r="U90"/>
  <c r="Z90"/>
  <c r="AE90"/>
  <c r="AP90"/>
  <c r="AX90"/>
  <c r="O90"/>
  <c r="T90"/>
  <c r="Y90"/>
  <c r="AD90"/>
  <c r="AI90"/>
  <c r="AT90"/>
  <c r="AW90"/>
  <c r="L90"/>
  <c r="Q90"/>
  <c r="V90"/>
  <c r="AA90"/>
  <c r="AF90"/>
  <c r="AQ90"/>
  <c r="N90"/>
  <c r="S90"/>
  <c r="X90"/>
  <c r="AC90"/>
  <c r="AH90"/>
  <c r="AS90"/>
  <c r="AU90"/>
  <c r="AN90"/>
  <c r="AK90"/>
  <c r="AL90"/>
  <c r="AM90"/>
  <c r="M89"/>
  <c r="R89"/>
  <c r="W89"/>
  <c r="AB89"/>
  <c r="AG89"/>
  <c r="AR89"/>
  <c r="K89"/>
  <c r="P89"/>
  <c r="U89"/>
  <c r="Z89"/>
  <c r="AE89"/>
  <c r="AP89"/>
  <c r="AX89"/>
  <c r="O89"/>
  <c r="T89"/>
  <c r="Y89"/>
  <c r="AD89"/>
  <c r="AI89"/>
  <c r="AT89"/>
  <c r="AW89"/>
  <c r="L89"/>
  <c r="Q89"/>
  <c r="V89"/>
  <c r="AA89"/>
  <c r="AF89"/>
  <c r="AQ89"/>
  <c r="N89"/>
  <c r="S89"/>
  <c r="X89"/>
  <c r="AC89"/>
  <c r="AH89"/>
  <c r="AS89"/>
  <c r="AU89"/>
  <c r="AN89"/>
  <c r="AK89"/>
  <c r="AL89"/>
  <c r="AM89"/>
  <c r="M88"/>
  <c r="R88"/>
  <c r="W88"/>
  <c r="AB88"/>
  <c r="AG88"/>
  <c r="AR88"/>
  <c r="K88"/>
  <c r="P88"/>
  <c r="U88"/>
  <c r="Z88"/>
  <c r="AE88"/>
  <c r="AP88"/>
  <c r="AX88"/>
  <c r="O88"/>
  <c r="T88"/>
  <c r="Y88"/>
  <c r="AD88"/>
  <c r="AI88"/>
  <c r="AT88"/>
  <c r="AW88"/>
  <c r="L88"/>
  <c r="Q88"/>
  <c r="V88"/>
  <c r="AA88"/>
  <c r="AF88"/>
  <c r="AQ88"/>
  <c r="N88"/>
  <c r="S88"/>
  <c r="X88"/>
  <c r="AC88"/>
  <c r="AH88"/>
  <c r="AS88"/>
  <c r="AU88"/>
  <c r="AN88"/>
  <c r="AK88"/>
  <c r="AL88"/>
  <c r="AM88"/>
  <c r="M87"/>
  <c r="R87"/>
  <c r="W87"/>
  <c r="AB87"/>
  <c r="AG87"/>
  <c r="AR87"/>
  <c r="K87"/>
  <c r="P87"/>
  <c r="U87"/>
  <c r="Z87"/>
  <c r="AE87"/>
  <c r="AP87"/>
  <c r="AX87"/>
  <c r="O87"/>
  <c r="T87"/>
  <c r="Y87"/>
  <c r="AD87"/>
  <c r="AI87"/>
  <c r="AT87"/>
  <c r="AW87"/>
  <c r="L87"/>
  <c r="Q87"/>
  <c r="V87"/>
  <c r="AA87"/>
  <c r="AF87"/>
  <c r="AQ87"/>
  <c r="N87"/>
  <c r="S87"/>
  <c r="X87"/>
  <c r="AC87"/>
  <c r="AH87"/>
  <c r="AS87"/>
  <c r="AU87"/>
  <c r="AN87"/>
  <c r="AK87"/>
  <c r="AL87"/>
  <c r="AM87"/>
  <c r="M86"/>
  <c r="R86"/>
  <c r="W86"/>
  <c r="AB86"/>
  <c r="AG86"/>
  <c r="AR86"/>
  <c r="K86"/>
  <c r="P86"/>
  <c r="U86"/>
  <c r="Z86"/>
  <c r="AE86"/>
  <c r="AP86"/>
  <c r="AX86"/>
  <c r="O86"/>
  <c r="T86"/>
  <c r="Y86"/>
  <c r="AD86"/>
  <c r="AI86"/>
  <c r="AT86"/>
  <c r="AW86"/>
  <c r="L86"/>
  <c r="Q86"/>
  <c r="V86"/>
  <c r="AA86"/>
  <c r="AF86"/>
  <c r="AQ86"/>
  <c r="N86"/>
  <c r="S86"/>
  <c r="X86"/>
  <c r="AC86"/>
  <c r="AH86"/>
  <c r="AS86"/>
  <c r="AU86"/>
  <c r="AN86"/>
  <c r="AK86"/>
  <c r="AL86"/>
  <c r="AM86"/>
  <c r="M85"/>
  <c r="R85"/>
  <c r="W85"/>
  <c r="AB85"/>
  <c r="AG85"/>
  <c r="AR85"/>
  <c r="K85"/>
  <c r="P85"/>
  <c r="U85"/>
  <c r="Z85"/>
  <c r="AE85"/>
  <c r="AP85"/>
  <c r="AX85"/>
  <c r="O85"/>
  <c r="T85"/>
  <c r="Y85"/>
  <c r="AD85"/>
  <c r="AI85"/>
  <c r="AT85"/>
  <c r="AW85"/>
  <c r="L85"/>
  <c r="Q85"/>
  <c r="V85"/>
  <c r="AA85"/>
  <c r="AF85"/>
  <c r="AQ85"/>
  <c r="N85"/>
  <c r="S85"/>
  <c r="X85"/>
  <c r="AC85"/>
  <c r="AH85"/>
  <c r="AS85"/>
  <c r="AU85"/>
  <c r="AN85"/>
  <c r="AK85"/>
  <c r="AL85"/>
  <c r="AM85"/>
  <c r="M84"/>
  <c r="R84"/>
  <c r="W84"/>
  <c r="AB84"/>
  <c r="AG84"/>
  <c r="AR84"/>
  <c r="K84"/>
  <c r="P84"/>
  <c r="U84"/>
  <c r="Z84"/>
  <c r="AE84"/>
  <c r="AP84"/>
  <c r="AX84"/>
  <c r="O84"/>
  <c r="T84"/>
  <c r="Y84"/>
  <c r="AD84"/>
  <c r="AI84"/>
  <c r="AT84"/>
  <c r="AW84"/>
  <c r="L84"/>
  <c r="Q84"/>
  <c r="V84"/>
  <c r="AA84"/>
  <c r="AF84"/>
  <c r="AQ84"/>
  <c r="N84"/>
  <c r="S84"/>
  <c r="X84"/>
  <c r="AC84"/>
  <c r="AH84"/>
  <c r="AS84"/>
  <c r="AU84"/>
  <c r="AN84"/>
  <c r="AK84"/>
  <c r="AL84"/>
  <c r="AM84"/>
  <c r="M83"/>
  <c r="R83"/>
  <c r="W83"/>
  <c r="AB83"/>
  <c r="AG83"/>
  <c r="AR83"/>
  <c r="K83"/>
  <c r="P83"/>
  <c r="U83"/>
  <c r="Z83"/>
  <c r="AE83"/>
  <c r="AP83"/>
  <c r="AX83"/>
  <c r="O83"/>
  <c r="T83"/>
  <c r="Y83"/>
  <c r="AD83"/>
  <c r="AI83"/>
  <c r="AT83"/>
  <c r="AW83"/>
  <c r="L83"/>
  <c r="Q83"/>
  <c r="V83"/>
  <c r="AA83"/>
  <c r="AF83"/>
  <c r="AQ83"/>
  <c r="N83"/>
  <c r="S83"/>
  <c r="X83"/>
  <c r="AC83"/>
  <c r="AH83"/>
  <c r="AS83"/>
  <c r="AU83"/>
  <c r="AN83"/>
  <c r="AK83"/>
  <c r="AL83"/>
  <c r="AM83"/>
  <c r="M82"/>
  <c r="R82"/>
  <c r="W82"/>
  <c r="AB82"/>
  <c r="AG82"/>
  <c r="AR82"/>
  <c r="K82"/>
  <c r="P82"/>
  <c r="U82"/>
  <c r="Z82"/>
  <c r="AE82"/>
  <c r="AP82"/>
  <c r="AX82"/>
  <c r="O82"/>
  <c r="T82"/>
  <c r="Y82"/>
  <c r="AD82"/>
  <c r="AI82"/>
  <c r="AT82"/>
  <c r="AW82"/>
  <c r="L82"/>
  <c r="Q82"/>
  <c r="V82"/>
  <c r="AA82"/>
  <c r="AF82"/>
  <c r="AQ82"/>
  <c r="N82"/>
  <c r="S82"/>
  <c r="X82"/>
  <c r="AC82"/>
  <c r="AH82"/>
  <c r="AS82"/>
  <c r="AU82"/>
  <c r="AN82"/>
  <c r="AK82"/>
  <c r="AL82"/>
  <c r="AM82"/>
  <c r="M81"/>
  <c r="R81"/>
  <c r="W81"/>
  <c r="AB81"/>
  <c r="AG81"/>
  <c r="AR81"/>
  <c r="K81"/>
  <c r="P81"/>
  <c r="U81"/>
  <c r="Z81"/>
  <c r="AE81"/>
  <c r="AP81"/>
  <c r="AX81"/>
  <c r="O81"/>
  <c r="T81"/>
  <c r="Y81"/>
  <c r="AD81"/>
  <c r="AI81"/>
  <c r="AT81"/>
  <c r="AW81"/>
  <c r="L81"/>
  <c r="Q81"/>
  <c r="V81"/>
  <c r="AA81"/>
  <c r="AF81"/>
  <c r="AQ81"/>
  <c r="N81"/>
  <c r="S81"/>
  <c r="X81"/>
  <c r="AC81"/>
  <c r="AH81"/>
  <c r="AS81"/>
  <c r="AU81"/>
  <c r="AN81"/>
  <c r="AK81"/>
  <c r="AL81"/>
  <c r="AM81"/>
  <c r="M80"/>
  <c r="R80"/>
  <c r="W80"/>
  <c r="AB80"/>
  <c r="AG80"/>
  <c r="AR80"/>
  <c r="K80"/>
  <c r="P80"/>
  <c r="U80"/>
  <c r="Z80"/>
  <c r="AE80"/>
  <c r="AP80"/>
  <c r="AX80"/>
  <c r="O80"/>
  <c r="T80"/>
  <c r="Y80"/>
  <c r="AD80"/>
  <c r="AI80"/>
  <c r="AT80"/>
  <c r="AW80"/>
  <c r="L80"/>
  <c r="Q80"/>
  <c r="V80"/>
  <c r="AA80"/>
  <c r="AF80"/>
  <c r="AQ80"/>
  <c r="N80"/>
  <c r="S80"/>
  <c r="X80"/>
  <c r="AC80"/>
  <c r="AH80"/>
  <c r="AS80"/>
  <c r="AU80"/>
  <c r="AN80"/>
  <c r="AK80"/>
  <c r="AL80"/>
  <c r="AM80"/>
  <c r="M79"/>
  <c r="R79"/>
  <c r="W79"/>
  <c r="AB79"/>
  <c r="AG79"/>
  <c r="AR79"/>
  <c r="K79"/>
  <c r="P79"/>
  <c r="U79"/>
  <c r="Z79"/>
  <c r="AE79"/>
  <c r="AP79"/>
  <c r="AX79"/>
  <c r="O79"/>
  <c r="T79"/>
  <c r="Y79"/>
  <c r="AD79"/>
  <c r="AI79"/>
  <c r="AT79"/>
  <c r="AW79"/>
  <c r="L79"/>
  <c r="Q79"/>
  <c r="V79"/>
  <c r="AA79"/>
  <c r="AF79"/>
  <c r="AQ79"/>
  <c r="N79"/>
  <c r="S79"/>
  <c r="X79"/>
  <c r="AC79"/>
  <c r="AH79"/>
  <c r="AS79"/>
  <c r="AU79"/>
  <c r="AN79"/>
  <c r="AK79"/>
  <c r="AL79"/>
  <c r="AM79"/>
  <c r="M78"/>
  <c r="R78"/>
  <c r="W78"/>
  <c r="AB78"/>
  <c r="AG78"/>
  <c r="AR78"/>
  <c r="K78"/>
  <c r="P78"/>
  <c r="U78"/>
  <c r="Z78"/>
  <c r="AE78"/>
  <c r="AP78"/>
  <c r="AX78"/>
  <c r="O78"/>
  <c r="T78"/>
  <c r="Y78"/>
  <c r="AD78"/>
  <c r="AI78"/>
  <c r="AT78"/>
  <c r="AW78"/>
  <c r="L78"/>
  <c r="Q78"/>
  <c r="V78"/>
  <c r="AA78"/>
  <c r="AF78"/>
  <c r="AQ78"/>
  <c r="N78"/>
  <c r="S78"/>
  <c r="X78"/>
  <c r="AC78"/>
  <c r="AH78"/>
  <c r="AS78"/>
  <c r="AU78"/>
  <c r="AN78"/>
  <c r="AK78"/>
  <c r="AL78"/>
  <c r="AM78"/>
  <c r="M77"/>
  <c r="R77"/>
  <c r="W77"/>
  <c r="AB77"/>
  <c r="AG77"/>
  <c r="AR77"/>
  <c r="K77"/>
  <c r="P77"/>
  <c r="U77"/>
  <c r="Z77"/>
  <c r="AE77"/>
  <c r="AP77"/>
  <c r="AX77"/>
  <c r="O77"/>
  <c r="T77"/>
  <c r="Y77"/>
  <c r="AD77"/>
  <c r="AI77"/>
  <c r="AT77"/>
  <c r="AW77"/>
  <c r="L77"/>
  <c r="Q77"/>
  <c r="V77"/>
  <c r="AA77"/>
  <c r="AF77"/>
  <c r="AQ77"/>
  <c r="N77"/>
  <c r="S77"/>
  <c r="X77"/>
  <c r="AC77"/>
  <c r="AH77"/>
  <c r="AS77"/>
  <c r="AU77"/>
  <c r="AN77"/>
  <c r="AK77"/>
  <c r="AL77"/>
  <c r="AM77"/>
  <c r="M76"/>
  <c r="R76"/>
  <c r="W76"/>
  <c r="AB76"/>
  <c r="AG76"/>
  <c r="AR76"/>
  <c r="K76"/>
  <c r="P76"/>
  <c r="U76"/>
  <c r="Z76"/>
  <c r="AE76"/>
  <c r="AP76"/>
  <c r="AX76"/>
  <c r="O76"/>
  <c r="T76"/>
  <c r="Y76"/>
  <c r="AD76"/>
  <c r="AI76"/>
  <c r="AT76"/>
  <c r="AW76"/>
  <c r="L76"/>
  <c r="Q76"/>
  <c r="V76"/>
  <c r="AA76"/>
  <c r="AF76"/>
  <c r="AQ76"/>
  <c r="N76"/>
  <c r="S76"/>
  <c r="X76"/>
  <c r="AC76"/>
  <c r="AH76"/>
  <c r="AS76"/>
  <c r="AU76"/>
  <c r="AN76"/>
  <c r="AK76"/>
  <c r="AL76"/>
  <c r="AM76"/>
  <c r="M75"/>
  <c r="R75"/>
  <c r="W75"/>
  <c r="AB75"/>
  <c r="AG75"/>
  <c r="AR75"/>
  <c r="K75"/>
  <c r="P75"/>
  <c r="U75"/>
  <c r="Z75"/>
  <c r="AE75"/>
  <c r="AP75"/>
  <c r="AX75"/>
  <c r="O75"/>
  <c r="T75"/>
  <c r="Y75"/>
  <c r="AD75"/>
  <c r="AI75"/>
  <c r="AT75"/>
  <c r="AW75"/>
  <c r="L75"/>
  <c r="Q75"/>
  <c r="V75"/>
  <c r="AA75"/>
  <c r="AF75"/>
  <c r="AQ75"/>
  <c r="N75"/>
  <c r="S75"/>
  <c r="X75"/>
  <c r="AC75"/>
  <c r="AH75"/>
  <c r="AS75"/>
  <c r="AU75"/>
  <c r="AN75"/>
  <c r="AK75"/>
  <c r="AL75"/>
  <c r="AM75"/>
  <c r="M69"/>
  <c r="R69"/>
  <c r="W69"/>
  <c r="AB69"/>
  <c r="AG69"/>
  <c r="AR69"/>
  <c r="K69"/>
  <c r="P69"/>
  <c r="U69"/>
  <c r="Z69"/>
  <c r="AE69"/>
  <c r="AP69"/>
  <c r="AX69"/>
  <c r="O69"/>
  <c r="T69"/>
  <c r="Y69"/>
  <c r="AD69"/>
  <c r="AI69"/>
  <c r="AT69"/>
  <c r="AW69"/>
  <c r="L69"/>
  <c r="Q69"/>
  <c r="V69"/>
  <c r="AA69"/>
  <c r="AF69"/>
  <c r="AQ69"/>
  <c r="N69"/>
  <c r="S69"/>
  <c r="X69"/>
  <c r="AC69"/>
  <c r="AH69"/>
  <c r="AS69"/>
  <c r="AU69"/>
  <c r="AN69"/>
  <c r="AK69"/>
  <c r="AL69"/>
  <c r="AM69"/>
  <c r="M58"/>
  <c r="R58"/>
  <c r="W58"/>
  <c r="AB58"/>
  <c r="AG58"/>
  <c r="AR58"/>
  <c r="K58"/>
  <c r="P58"/>
  <c r="U58"/>
  <c r="Z58"/>
  <c r="AE58"/>
  <c r="AP58"/>
  <c r="AX58"/>
  <c r="O58"/>
  <c r="T58"/>
  <c r="Y58"/>
  <c r="AD58"/>
  <c r="AI58"/>
  <c r="AT58"/>
  <c r="AW58"/>
  <c r="L58"/>
  <c r="Q58"/>
  <c r="V58"/>
  <c r="AA58"/>
  <c r="AF58"/>
  <c r="AQ58"/>
  <c r="N58"/>
  <c r="S58"/>
  <c r="X58"/>
  <c r="AC58"/>
  <c r="AH58"/>
  <c r="AS58"/>
  <c r="AU58"/>
  <c r="AN58"/>
  <c r="AK58"/>
  <c r="AL58"/>
  <c r="AM58"/>
  <c r="M57"/>
  <c r="R57"/>
  <c r="W57"/>
  <c r="AB57"/>
  <c r="AG57"/>
  <c r="AR57"/>
  <c r="K57"/>
  <c r="P57"/>
  <c r="U57"/>
  <c r="Z57"/>
  <c r="AE57"/>
  <c r="AP57"/>
  <c r="AX57"/>
  <c r="O57"/>
  <c r="T57"/>
  <c r="Y57"/>
  <c r="AD57"/>
  <c r="AI57"/>
  <c r="AT57"/>
  <c r="AW57"/>
  <c r="L57"/>
  <c r="Q57"/>
  <c r="V57"/>
  <c r="AA57"/>
  <c r="AF57"/>
  <c r="AQ57"/>
  <c r="N57"/>
  <c r="S57"/>
  <c r="X57"/>
  <c r="AC57"/>
  <c r="AH57"/>
  <c r="AS57"/>
  <c r="AU57"/>
  <c r="AN57"/>
  <c r="AK57"/>
  <c r="AL57"/>
  <c r="AM57"/>
  <c r="M56"/>
  <c r="R56"/>
  <c r="W56"/>
  <c r="AB56"/>
  <c r="AG56"/>
  <c r="AR56"/>
  <c r="K56"/>
  <c r="P56"/>
  <c r="U56"/>
  <c r="Z56"/>
  <c r="AE56"/>
  <c r="AP56"/>
  <c r="AX56"/>
  <c r="O56"/>
  <c r="T56"/>
  <c r="Y56"/>
  <c r="AD56"/>
  <c r="AI56"/>
  <c r="AT56"/>
  <c r="AW56"/>
  <c r="L56"/>
  <c r="Q56"/>
  <c r="V56"/>
  <c r="AA56"/>
  <c r="AF56"/>
  <c r="AQ56"/>
  <c r="N56"/>
  <c r="S56"/>
  <c r="X56"/>
  <c r="AC56"/>
  <c r="AH56"/>
  <c r="AS56"/>
  <c r="AU56"/>
  <c r="AN56"/>
  <c r="AK56"/>
  <c r="AL56"/>
  <c r="AM56"/>
  <c r="M48"/>
  <c r="R48"/>
  <c r="W48"/>
  <c r="AB48"/>
  <c r="AG48"/>
  <c r="AR48"/>
  <c r="K48"/>
  <c r="P48"/>
  <c r="U48"/>
  <c r="Z48"/>
  <c r="AE48"/>
  <c r="AP48"/>
  <c r="AX48"/>
  <c r="O48"/>
  <c r="T48"/>
  <c r="Y48"/>
  <c r="AD48"/>
  <c r="AI48"/>
  <c r="AT48"/>
  <c r="AW48"/>
  <c r="L48"/>
  <c r="Q48"/>
  <c r="V48"/>
  <c r="AA48"/>
  <c r="AF48"/>
  <c r="AQ48"/>
  <c r="N48"/>
  <c r="S48"/>
  <c r="X48"/>
  <c r="AC48"/>
  <c r="AH48"/>
  <c r="AS48"/>
  <c r="AU48"/>
  <c r="AN48"/>
  <c r="AK48"/>
  <c r="AL48"/>
  <c r="AM48"/>
  <c r="M45"/>
  <c r="R45"/>
  <c r="W45"/>
  <c r="AB45"/>
  <c r="AG45"/>
  <c r="AR45"/>
  <c r="K45"/>
  <c r="P45"/>
  <c r="U45"/>
  <c r="Z45"/>
  <c r="AE45"/>
  <c r="AP45"/>
  <c r="AX45"/>
  <c r="O45"/>
  <c r="T45"/>
  <c r="Y45"/>
  <c r="AD45"/>
  <c r="AI45"/>
  <c r="AT45"/>
  <c r="AW45"/>
  <c r="L45"/>
  <c r="Q45"/>
  <c r="V45"/>
  <c r="AA45"/>
  <c r="AF45"/>
  <c r="AQ45"/>
  <c r="N45"/>
  <c r="S45"/>
  <c r="X45"/>
  <c r="AC45"/>
  <c r="AH45"/>
  <c r="AS45"/>
  <c r="AU45"/>
  <c r="AN45"/>
  <c r="AK45"/>
  <c r="AL45"/>
  <c r="AM45"/>
  <c r="M43"/>
  <c r="R43"/>
  <c r="W43"/>
  <c r="AB43"/>
  <c r="AG43"/>
  <c r="AR43"/>
  <c r="K43"/>
  <c r="P43"/>
  <c r="U43"/>
  <c r="Z43"/>
  <c r="AE43"/>
  <c r="AP43"/>
  <c r="AX43"/>
  <c r="O43"/>
  <c r="T43"/>
  <c r="Y43"/>
  <c r="AD43"/>
  <c r="AI43"/>
  <c r="AT43"/>
  <c r="AW43"/>
  <c r="L43"/>
  <c r="Q43"/>
  <c r="V43"/>
  <c r="AA43"/>
  <c r="AF43"/>
  <c r="AQ43"/>
  <c r="N43"/>
  <c r="S43"/>
  <c r="X43"/>
  <c r="AC43"/>
  <c r="AH43"/>
  <c r="AS43"/>
  <c r="AU43"/>
  <c r="AN43"/>
  <c r="AK43"/>
  <c r="AL43"/>
  <c r="AM43"/>
  <c r="M42"/>
  <c r="R42"/>
  <c r="W42"/>
  <c r="AB42"/>
  <c r="AG42"/>
  <c r="AR42"/>
  <c r="K42"/>
  <c r="P42"/>
  <c r="U42"/>
  <c r="Z42"/>
  <c r="AE42"/>
  <c r="AP42"/>
  <c r="AX42"/>
  <c r="O42"/>
  <c r="T42"/>
  <c r="Y42"/>
  <c r="AD42"/>
  <c r="AI42"/>
  <c r="AT42"/>
  <c r="AW42"/>
  <c r="L42"/>
  <c r="Q42"/>
  <c r="V42"/>
  <c r="AA42"/>
  <c r="AF42"/>
  <c r="AQ42"/>
  <c r="N42"/>
  <c r="S42"/>
  <c r="X42"/>
  <c r="AC42"/>
  <c r="AH42"/>
  <c r="AS42"/>
  <c r="AU42"/>
  <c r="AN42"/>
  <c r="AK42"/>
  <c r="AL42"/>
  <c r="AM42"/>
  <c r="M41"/>
  <c r="R41"/>
  <c r="W41"/>
  <c r="AB41"/>
  <c r="AG41"/>
  <c r="AR41"/>
  <c r="K41"/>
  <c r="P41"/>
  <c r="U41"/>
  <c r="Z41"/>
  <c r="AE41"/>
  <c r="AP41"/>
  <c r="AX41"/>
  <c r="O41"/>
  <c r="T41"/>
  <c r="Y41"/>
  <c r="AD41"/>
  <c r="AI41"/>
  <c r="AT41"/>
  <c r="AW41"/>
  <c r="L41"/>
  <c r="Q41"/>
  <c r="V41"/>
  <c r="AA41"/>
  <c r="AF41"/>
  <c r="AQ41"/>
  <c r="N41"/>
  <c r="S41"/>
  <c r="X41"/>
  <c r="AC41"/>
  <c r="AH41"/>
  <c r="AS41"/>
  <c r="AU41"/>
  <c r="AN41"/>
  <c r="AK41"/>
  <c r="AL41"/>
  <c r="AM41"/>
  <c r="M40"/>
  <c r="R40"/>
  <c r="W40"/>
  <c r="AB40"/>
  <c r="AG40"/>
  <c r="AR40"/>
  <c r="K40"/>
  <c r="P40"/>
  <c r="U40"/>
  <c r="Z40"/>
  <c r="AE40"/>
  <c r="AP40"/>
  <c r="AX40"/>
  <c r="O40"/>
  <c r="T40"/>
  <c r="Y40"/>
  <c r="AD40"/>
  <c r="AI40"/>
  <c r="AT40"/>
  <c r="AW40"/>
  <c r="L40"/>
  <c r="Q40"/>
  <c r="V40"/>
  <c r="AA40"/>
  <c r="AF40"/>
  <c r="AQ40"/>
  <c r="N40"/>
  <c r="S40"/>
  <c r="X40"/>
  <c r="AC40"/>
  <c r="AH40"/>
  <c r="AS40"/>
  <c r="AU40"/>
  <c r="AN40"/>
  <c r="AK40"/>
  <c r="AL40"/>
  <c r="AM40"/>
  <c r="M39"/>
  <c r="R39"/>
  <c r="W39"/>
  <c r="AB39"/>
  <c r="AG39"/>
  <c r="AR39"/>
  <c r="K39"/>
  <c r="P39"/>
  <c r="U39"/>
  <c r="Z39"/>
  <c r="AE39"/>
  <c r="AP39"/>
  <c r="AX39"/>
  <c r="O39"/>
  <c r="T39"/>
  <c r="Y39"/>
  <c r="AD39"/>
  <c r="AI39"/>
  <c r="AT39"/>
  <c r="AW39"/>
  <c r="L39"/>
  <c r="Q39"/>
  <c r="V39"/>
  <c r="AA39"/>
  <c r="AF39"/>
  <c r="AQ39"/>
  <c r="N39"/>
  <c r="S39"/>
  <c r="X39"/>
  <c r="AC39"/>
  <c r="AH39"/>
  <c r="AS39"/>
  <c r="AU39"/>
  <c r="AN39"/>
  <c r="AK39"/>
  <c r="AL39"/>
  <c r="AM39"/>
  <c r="M38"/>
  <c r="R38"/>
  <c r="W38"/>
  <c r="AB38"/>
  <c r="AG38"/>
  <c r="AR38"/>
  <c r="K38"/>
  <c r="P38"/>
  <c r="U38"/>
  <c r="Z38"/>
  <c r="AE38"/>
  <c r="AP38"/>
  <c r="AX38"/>
  <c r="O38"/>
  <c r="T38"/>
  <c r="Y38"/>
  <c r="AD38"/>
  <c r="AI38"/>
  <c r="AT38"/>
  <c r="AW38"/>
  <c r="L38"/>
  <c r="Q38"/>
  <c r="V38"/>
  <c r="AA38"/>
  <c r="AF38"/>
  <c r="AQ38"/>
  <c r="N38"/>
  <c r="S38"/>
  <c r="X38"/>
  <c r="AC38"/>
  <c r="AH38"/>
  <c r="AS38"/>
  <c r="AU38"/>
  <c r="AN38"/>
  <c r="AK38"/>
  <c r="AL38"/>
  <c r="AM38"/>
  <c r="M37"/>
  <c r="R37"/>
  <c r="W37"/>
  <c r="AB37"/>
  <c r="AG37"/>
  <c r="AR37"/>
  <c r="K37"/>
  <c r="P37"/>
  <c r="U37"/>
  <c r="Z37"/>
  <c r="AE37"/>
  <c r="AP37"/>
  <c r="AX37"/>
  <c r="O37"/>
  <c r="T37"/>
  <c r="Y37"/>
  <c r="AD37"/>
  <c r="AI37"/>
  <c r="AT37"/>
  <c r="AW37"/>
  <c r="L37"/>
  <c r="Q37"/>
  <c r="V37"/>
  <c r="AA37"/>
  <c r="AF37"/>
  <c r="AQ37"/>
  <c r="N37"/>
  <c r="S37"/>
  <c r="X37"/>
  <c r="AC37"/>
  <c r="AH37"/>
  <c r="AS37"/>
  <c r="AU37"/>
  <c r="AN37"/>
  <c r="AK37"/>
  <c r="AL37"/>
  <c r="AM37"/>
  <c r="M36"/>
  <c r="R36"/>
  <c r="W36"/>
  <c r="AB36"/>
  <c r="AG36"/>
  <c r="AR36"/>
  <c r="K36"/>
  <c r="P36"/>
  <c r="U36"/>
  <c r="Z36"/>
  <c r="AE36"/>
  <c r="AP36"/>
  <c r="AX36"/>
  <c r="O36"/>
  <c r="T36"/>
  <c r="Y36"/>
  <c r="AD36"/>
  <c r="AI36"/>
  <c r="AT36"/>
  <c r="AW36"/>
  <c r="L36"/>
  <c r="Q36"/>
  <c r="V36"/>
  <c r="AA36"/>
  <c r="AF36"/>
  <c r="AQ36"/>
  <c r="N36"/>
  <c r="S36"/>
  <c r="X36"/>
  <c r="AC36"/>
  <c r="AH36"/>
  <c r="AS36"/>
  <c r="AU36"/>
  <c r="AN36"/>
  <c r="AK36"/>
  <c r="AL36"/>
  <c r="AM36"/>
  <c r="M29"/>
  <c r="R29"/>
  <c r="W29"/>
  <c r="AB29"/>
  <c r="AG29"/>
  <c r="AR29"/>
  <c r="K29"/>
  <c r="P29"/>
  <c r="U29"/>
  <c r="Z29"/>
  <c r="AE29"/>
  <c r="AP29"/>
  <c r="AX29"/>
  <c r="O29"/>
  <c r="T29"/>
  <c r="Y29"/>
  <c r="AD29"/>
  <c r="AI29"/>
  <c r="AT29"/>
  <c r="AW29"/>
  <c r="L29"/>
  <c r="Q29"/>
  <c r="V29"/>
  <c r="AA29"/>
  <c r="AF29"/>
  <c r="AQ29"/>
  <c r="N29"/>
  <c r="S29"/>
  <c r="X29"/>
  <c r="AC29"/>
  <c r="AH29"/>
  <c r="AS29"/>
  <c r="AU29"/>
  <c r="AN29"/>
  <c r="AK29"/>
  <c r="AL29"/>
  <c r="AM29"/>
  <c r="M26"/>
  <c r="R26"/>
  <c r="W26"/>
  <c r="AB26"/>
  <c r="AG26"/>
  <c r="AR26"/>
  <c r="K26"/>
  <c r="P26"/>
  <c r="U26"/>
  <c r="Z26"/>
  <c r="AE26"/>
  <c r="AP26"/>
  <c r="AX26"/>
  <c r="O26"/>
  <c r="T26"/>
  <c r="Y26"/>
  <c r="AD26"/>
  <c r="AI26"/>
  <c r="AT26"/>
  <c r="AW26"/>
  <c r="L26"/>
  <c r="Q26"/>
  <c r="V26"/>
  <c r="AA26"/>
  <c r="AF26"/>
  <c r="AQ26"/>
  <c r="N26"/>
  <c r="S26"/>
  <c r="X26"/>
  <c r="AC26"/>
  <c r="AH26"/>
  <c r="AS26"/>
  <c r="AU26"/>
  <c r="AN26"/>
  <c r="AK26"/>
  <c r="AL26"/>
  <c r="AM26"/>
  <c r="M22"/>
  <c r="R22"/>
  <c r="W22"/>
  <c r="AB22"/>
  <c r="AG22"/>
  <c r="AR22"/>
  <c r="K22"/>
  <c r="P22"/>
  <c r="U22"/>
  <c r="Z22"/>
  <c r="AE22"/>
  <c r="AP22"/>
  <c r="AX22"/>
  <c r="O22"/>
  <c r="T22"/>
  <c r="Y22"/>
  <c r="AD22"/>
  <c r="AI22"/>
  <c r="AT22"/>
  <c r="AW22"/>
  <c r="L22"/>
  <c r="Q22"/>
  <c r="V22"/>
  <c r="AA22"/>
  <c r="AF22"/>
  <c r="AQ22"/>
  <c r="N22"/>
  <c r="S22"/>
  <c r="X22"/>
  <c r="AC22"/>
  <c r="AH22"/>
  <c r="AS22"/>
  <c r="AU22"/>
  <c r="AN22"/>
  <c r="AK22"/>
  <c r="AL22"/>
  <c r="AM22"/>
  <c r="M21"/>
  <c r="R21"/>
  <c r="W21"/>
  <c r="AB21"/>
  <c r="AG21"/>
  <c r="AR21"/>
  <c r="K21"/>
  <c r="P21"/>
  <c r="U21"/>
  <c r="Z21"/>
  <c r="AE21"/>
  <c r="AP21"/>
  <c r="AX21"/>
  <c r="O21"/>
  <c r="T21"/>
  <c r="Y21"/>
  <c r="AD21"/>
  <c r="AI21"/>
  <c r="AT21"/>
  <c r="AW21"/>
  <c r="L21"/>
  <c r="Q21"/>
  <c r="V21"/>
  <c r="AA21"/>
  <c r="AF21"/>
  <c r="AQ21"/>
  <c r="N21"/>
  <c r="S21"/>
  <c r="X21"/>
  <c r="AC21"/>
  <c r="AH21"/>
  <c r="AS21"/>
  <c r="AU21"/>
  <c r="AN21"/>
  <c r="AK21"/>
  <c r="AL21"/>
  <c r="AM21"/>
  <c r="M20"/>
  <c r="R20"/>
  <c r="W20"/>
  <c r="AB20"/>
  <c r="AG20"/>
  <c r="AR20"/>
  <c r="K20"/>
  <c r="P20"/>
  <c r="U20"/>
  <c r="Z20"/>
  <c r="AE20"/>
  <c r="AP20"/>
  <c r="AX20"/>
  <c r="O20"/>
  <c r="T20"/>
  <c r="Y20"/>
  <c r="AD20"/>
  <c r="AI20"/>
  <c r="AT20"/>
  <c r="AW20"/>
  <c r="L20"/>
  <c r="Q20"/>
  <c r="V20"/>
  <c r="AA20"/>
  <c r="AF20"/>
  <c r="AQ20"/>
  <c r="N20"/>
  <c r="S20"/>
  <c r="X20"/>
  <c r="AC20"/>
  <c r="AH20"/>
  <c r="AS20"/>
  <c r="AU20"/>
  <c r="AN20"/>
  <c r="AK20"/>
  <c r="AL20"/>
  <c r="AM20"/>
  <c r="M19"/>
  <c r="R19"/>
  <c r="W19"/>
  <c r="AB19"/>
  <c r="AG19"/>
  <c r="AR19"/>
  <c r="K19"/>
  <c r="P19"/>
  <c r="U19"/>
  <c r="Z19"/>
  <c r="AE19"/>
  <c r="AP19"/>
  <c r="AX19"/>
  <c r="O19"/>
  <c r="T19"/>
  <c r="Y19"/>
  <c r="AD19"/>
  <c r="AI19"/>
  <c r="AT19"/>
  <c r="AW19"/>
  <c r="L19"/>
  <c r="Q19"/>
  <c r="V19"/>
  <c r="AA19"/>
  <c r="AF19"/>
  <c r="AQ19"/>
  <c r="N19"/>
  <c r="S19"/>
  <c r="X19"/>
  <c r="AC19"/>
  <c r="AH19"/>
  <c r="AS19"/>
  <c r="AU19"/>
  <c r="AN19"/>
  <c r="AK19"/>
  <c r="AL19"/>
  <c r="AM19"/>
  <c r="M17"/>
  <c r="R17"/>
  <c r="W17"/>
  <c r="AB17"/>
  <c r="AG17"/>
  <c r="AR17"/>
  <c r="K17"/>
  <c r="P17"/>
  <c r="U17"/>
  <c r="Z17"/>
  <c r="AE17"/>
  <c r="AP17"/>
  <c r="AX17"/>
  <c r="O17"/>
  <c r="T17"/>
  <c r="Y17"/>
  <c r="AD17"/>
  <c r="AI17"/>
  <c r="AT17"/>
  <c r="AW17"/>
  <c r="L17"/>
  <c r="Q17"/>
  <c r="V17"/>
  <c r="AA17"/>
  <c r="AF17"/>
  <c r="AQ17"/>
  <c r="N17"/>
  <c r="S17"/>
  <c r="X17"/>
  <c r="AC17"/>
  <c r="AH17"/>
  <c r="AS17"/>
  <c r="AU17"/>
  <c r="AN17"/>
  <c r="AK17"/>
  <c r="AL17"/>
  <c r="AM17"/>
  <c r="M16"/>
  <c r="R16"/>
  <c r="W16"/>
  <c r="AB16"/>
  <c r="AG16"/>
  <c r="AR16"/>
  <c r="K16"/>
  <c r="P16"/>
  <c r="U16"/>
  <c r="Z16"/>
  <c r="AE16"/>
  <c r="AP16"/>
  <c r="AX16"/>
  <c r="O16"/>
  <c r="T16"/>
  <c r="Y16"/>
  <c r="AD16"/>
  <c r="AI16"/>
  <c r="AT16"/>
  <c r="AW16"/>
  <c r="L16"/>
  <c r="Q16"/>
  <c r="V16"/>
  <c r="AA16"/>
  <c r="AF16"/>
  <c r="AQ16"/>
  <c r="N16"/>
  <c r="S16"/>
  <c r="X16"/>
  <c r="AC16"/>
  <c r="AH16"/>
  <c r="AS16"/>
  <c r="AU16"/>
  <c r="AN16"/>
  <c r="AK16"/>
  <c r="AL16"/>
  <c r="AM16"/>
  <c r="M15"/>
  <c r="R15"/>
  <c r="W15"/>
  <c r="AB15"/>
  <c r="AG15"/>
  <c r="AR15"/>
  <c r="K15"/>
  <c r="P15"/>
  <c r="U15"/>
  <c r="Z15"/>
  <c r="AE15"/>
  <c r="AP15"/>
  <c r="AX15"/>
  <c r="O15"/>
  <c r="T15"/>
  <c r="Y15"/>
  <c r="AD15"/>
  <c r="AI15"/>
  <c r="AT15"/>
  <c r="AW15"/>
  <c r="L15"/>
  <c r="Q15"/>
  <c r="V15"/>
  <c r="AA15"/>
  <c r="AF15"/>
  <c r="AQ15"/>
  <c r="N15"/>
  <c r="S15"/>
  <c r="X15"/>
  <c r="AC15"/>
  <c r="AH15"/>
  <c r="AS15"/>
  <c r="AU15"/>
  <c r="AN15"/>
  <c r="AK15"/>
  <c r="AL15"/>
  <c r="AM15"/>
  <c r="M14"/>
  <c r="R14"/>
  <c r="W14"/>
  <c r="AB14"/>
  <c r="AG14"/>
  <c r="AR14"/>
  <c r="K14"/>
  <c r="P14"/>
  <c r="U14"/>
  <c r="Z14"/>
  <c r="AE14"/>
  <c r="AP14"/>
  <c r="AX14"/>
  <c r="O14"/>
  <c r="T14"/>
  <c r="Y14"/>
  <c r="AD14"/>
  <c r="AI14"/>
  <c r="AT14"/>
  <c r="AW14"/>
  <c r="L14"/>
  <c r="Q14"/>
  <c r="V14"/>
  <c r="AA14"/>
  <c r="AF14"/>
  <c r="AQ14"/>
  <c r="N14"/>
  <c r="S14"/>
  <c r="X14"/>
  <c r="AC14"/>
  <c r="AH14"/>
  <c r="AS14"/>
  <c r="AU14"/>
  <c r="AN14"/>
  <c r="AK14"/>
  <c r="AL14"/>
  <c r="AM14"/>
  <c r="M13"/>
  <c r="R13"/>
  <c r="W13"/>
  <c r="AB13"/>
  <c r="AG13"/>
  <c r="AR13"/>
  <c r="K13"/>
  <c r="P13"/>
  <c r="U13"/>
  <c r="Z13"/>
  <c r="AE13"/>
  <c r="AP13"/>
  <c r="AX13"/>
  <c r="O13"/>
  <c r="T13"/>
  <c r="Y13"/>
  <c r="AD13"/>
  <c r="AI13"/>
  <c r="AT13"/>
  <c r="AW13"/>
  <c r="L13"/>
  <c r="Q13"/>
  <c r="V13"/>
  <c r="AA13"/>
  <c r="AF13"/>
  <c r="AQ13"/>
  <c r="N13"/>
  <c r="S13"/>
  <c r="X13"/>
  <c r="AC13"/>
  <c r="AH13"/>
  <c r="AS13"/>
  <c r="AU13"/>
  <c r="AN13"/>
  <c r="AK13"/>
  <c r="AL13"/>
  <c r="AM13"/>
  <c r="M12"/>
  <c r="R12"/>
  <c r="W12"/>
  <c r="AB12"/>
  <c r="AG12"/>
  <c r="AR12"/>
  <c r="K12"/>
  <c r="P12"/>
  <c r="U12"/>
  <c r="Z12"/>
  <c r="AE12"/>
  <c r="AP12"/>
  <c r="AX12"/>
  <c r="O12"/>
  <c r="T12"/>
  <c r="Y12"/>
  <c r="AD12"/>
  <c r="AI12"/>
  <c r="AT12"/>
  <c r="AW12"/>
  <c r="L12"/>
  <c r="Q12"/>
  <c r="V12"/>
  <c r="AA12"/>
  <c r="AF12"/>
  <c r="AQ12"/>
  <c r="N12"/>
  <c r="S12"/>
  <c r="X12"/>
  <c r="AC12"/>
  <c r="AH12"/>
  <c r="AS12"/>
  <c r="AU12"/>
  <c r="AN12"/>
  <c r="AK12"/>
  <c r="AL12"/>
  <c r="AM12"/>
  <c r="M11"/>
  <c r="R11"/>
  <c r="W11"/>
  <c r="AB11"/>
  <c r="AG11"/>
  <c r="AR11"/>
  <c r="K11"/>
  <c r="P11"/>
  <c r="U11"/>
  <c r="Z11"/>
  <c r="AE11"/>
  <c r="AP11"/>
  <c r="AX11"/>
  <c r="O11"/>
  <c r="T11"/>
  <c r="Y11"/>
  <c r="AD11"/>
  <c r="AI11"/>
  <c r="AT11"/>
  <c r="AW11"/>
  <c r="L11"/>
  <c r="Q11"/>
  <c r="V11"/>
  <c r="AA11"/>
  <c r="AF11"/>
  <c r="AQ11"/>
  <c r="N11"/>
  <c r="S11"/>
  <c r="X11"/>
  <c r="AC11"/>
  <c r="AH11"/>
  <c r="AS11"/>
  <c r="AU11"/>
  <c r="AN11"/>
  <c r="AK11"/>
  <c r="AL11"/>
  <c r="AM11"/>
  <c r="BI16" i="1"/>
  <c r="BJ16"/>
  <c r="BK16"/>
  <c r="BI17"/>
  <c r="BJ17"/>
  <c r="BK17"/>
  <c r="BI18"/>
  <c r="BJ18"/>
  <c r="BK18"/>
  <c r="BI19"/>
  <c r="BJ19"/>
  <c r="BK19"/>
  <c r="BI20"/>
  <c r="BJ20"/>
  <c r="BK20"/>
  <c r="BI21"/>
  <c r="BJ21"/>
  <c r="BK21"/>
  <c r="BI22"/>
  <c r="BJ22"/>
  <c r="BK22"/>
  <c r="BI23"/>
  <c r="BJ23"/>
  <c r="BK23"/>
  <c r="BI24"/>
  <c r="BJ24"/>
  <c r="BK24"/>
  <c r="BI25"/>
  <c r="BJ25"/>
  <c r="BK25"/>
  <c r="BI26"/>
  <c r="BJ26"/>
  <c r="BK26"/>
  <c r="BI27"/>
  <c r="BJ27"/>
  <c r="BK27"/>
  <c r="BI28"/>
  <c r="BJ28"/>
  <c r="BK28"/>
  <c r="BI29"/>
  <c r="BJ29"/>
  <c r="BK29"/>
  <c r="BI30"/>
  <c r="BJ30"/>
  <c r="BK30"/>
  <c r="BI31"/>
  <c r="BJ31"/>
  <c r="BK31"/>
  <c r="BI32"/>
  <c r="BJ32"/>
  <c r="BK32"/>
  <c r="BI33"/>
  <c r="BJ33"/>
  <c r="BK33"/>
  <c r="BI34"/>
  <c r="BJ34"/>
  <c r="BK34"/>
  <c r="BI35"/>
  <c r="BJ35"/>
  <c r="BK35"/>
  <c r="BI36"/>
  <c r="BJ36"/>
  <c r="BK36"/>
  <c r="BI37"/>
  <c r="BJ37"/>
  <c r="BK37"/>
  <c r="BI38"/>
  <c r="BJ38"/>
  <c r="BK38"/>
  <c r="BI39"/>
  <c r="BJ39"/>
  <c r="BK39"/>
  <c r="BI40"/>
  <c r="BJ40"/>
  <c r="BK40"/>
  <c r="BI41"/>
  <c r="BJ41"/>
  <c r="BK41"/>
  <c r="BI42"/>
  <c r="BJ42"/>
  <c r="BK42"/>
  <c r="BI43"/>
  <c r="BJ43"/>
  <c r="BK43"/>
  <c r="BI44"/>
  <c r="BJ44"/>
  <c r="BK44"/>
  <c r="BI45"/>
  <c r="BJ45"/>
  <c r="BK45"/>
  <c r="BI46"/>
  <c r="BJ46"/>
  <c r="BK46"/>
  <c r="BI47"/>
  <c r="BJ47"/>
  <c r="BK47"/>
  <c r="BI48"/>
  <c r="BJ48"/>
  <c r="BK48"/>
  <c r="BI49"/>
  <c r="BJ49"/>
  <c r="BK49"/>
  <c r="BI50"/>
  <c r="BJ50"/>
  <c r="BK50"/>
  <c r="BI51"/>
  <c r="BJ51"/>
  <c r="BK51"/>
  <c r="BI52"/>
  <c r="BJ52"/>
  <c r="BK52"/>
  <c r="BI53"/>
  <c r="BJ53"/>
  <c r="BK53"/>
  <c r="BI54"/>
  <c r="BJ54"/>
  <c r="BK54"/>
  <c r="BI55"/>
  <c r="BJ55"/>
  <c r="BK55"/>
  <c r="BI56"/>
  <c r="BJ56"/>
  <c r="BK56"/>
  <c r="BI57"/>
  <c r="BJ57"/>
  <c r="BK57"/>
  <c r="BI58"/>
  <c r="BJ58"/>
  <c r="BK58"/>
  <c r="BI59"/>
  <c r="BJ59"/>
  <c r="BK59"/>
  <c r="BI60"/>
  <c r="BJ60"/>
  <c r="BK60"/>
  <c r="BI61"/>
  <c r="BJ61"/>
  <c r="BK61"/>
  <c r="BI62"/>
  <c r="BJ62"/>
  <c r="BK62"/>
  <c r="BI63"/>
  <c r="BJ63"/>
  <c r="BK63"/>
  <c r="BI64"/>
  <c r="BJ64"/>
  <c r="BK64"/>
  <c r="BI65"/>
  <c r="BJ65"/>
  <c r="BK65"/>
  <c r="BI66"/>
  <c r="BJ66"/>
  <c r="BK66"/>
  <c r="BI67"/>
  <c r="BJ67"/>
  <c r="BK67"/>
  <c r="BI68"/>
  <c r="BJ68"/>
  <c r="BK68"/>
  <c r="BI69"/>
  <c r="BJ69"/>
  <c r="BK69"/>
  <c r="BI70"/>
  <c r="BJ70"/>
  <c r="BK70"/>
  <c r="BI71"/>
  <c r="BJ71"/>
  <c r="BK71"/>
  <c r="BI72"/>
  <c r="BJ72"/>
  <c r="BK72"/>
  <c r="BI73"/>
  <c r="BJ73"/>
  <c r="BK73"/>
  <c r="BI74"/>
  <c r="BJ74"/>
  <c r="BK74"/>
  <c r="BI75"/>
  <c r="BJ75"/>
  <c r="BK75"/>
  <c r="BI76"/>
  <c r="BJ76"/>
  <c r="BK76"/>
  <c r="BI77"/>
  <c r="BJ77"/>
  <c r="BK77"/>
  <c r="BI78"/>
  <c r="BJ78"/>
  <c r="BK78"/>
  <c r="BI79"/>
  <c r="BJ79"/>
  <c r="BK79"/>
  <c r="BI80"/>
  <c r="BJ80"/>
  <c r="BK80"/>
  <c r="BI81"/>
  <c r="BJ81"/>
  <c r="BK81"/>
  <c r="BI82"/>
  <c r="BJ82"/>
  <c r="BK82"/>
  <c r="BI83"/>
  <c r="BJ83"/>
  <c r="BK83"/>
  <c r="BI84"/>
  <c r="BJ84"/>
  <c r="BK84"/>
  <c r="BI85"/>
  <c r="BJ85"/>
  <c r="BK85"/>
  <c r="BI86"/>
  <c r="BJ86"/>
  <c r="BK86"/>
  <c r="BI87"/>
  <c r="BJ87"/>
  <c r="BK87"/>
  <c r="BI88"/>
  <c r="BJ88"/>
  <c r="BK88"/>
  <c r="BI89"/>
  <c r="BJ89"/>
  <c r="BK89"/>
  <c r="BI90"/>
  <c r="BJ90"/>
  <c r="BK90"/>
  <c r="BI91"/>
  <c r="BJ91"/>
  <c r="BK91"/>
  <c r="BI92"/>
  <c r="BJ92"/>
  <c r="BK92"/>
  <c r="BI93"/>
  <c r="BJ93"/>
  <c r="BK93"/>
  <c r="BI94"/>
  <c r="BJ94"/>
  <c r="BK94"/>
  <c r="BI95"/>
  <c r="BJ95"/>
  <c r="BK95"/>
  <c r="BI96"/>
  <c r="BJ96"/>
  <c r="BK96"/>
  <c r="BI97"/>
  <c r="BJ97"/>
  <c r="BK97"/>
  <c r="BI98"/>
  <c r="BJ98"/>
  <c r="BK98"/>
  <c r="BI99"/>
  <c r="BJ99"/>
  <c r="BK99"/>
  <c r="BI100"/>
  <c r="BJ100"/>
  <c r="BK100"/>
  <c r="BI101"/>
  <c r="BJ101"/>
  <c r="BK101"/>
  <c r="BI102"/>
  <c r="BJ102"/>
  <c r="BK102"/>
  <c r="BI103"/>
  <c r="BJ103"/>
  <c r="BK103"/>
  <c r="BI104"/>
  <c r="BJ104"/>
  <c r="BK104"/>
  <c r="BI105"/>
  <c r="BJ105"/>
  <c r="BK105"/>
  <c r="BI106"/>
  <c r="BJ106"/>
  <c r="BK106"/>
  <c r="BI107"/>
  <c r="BJ107"/>
  <c r="BK107"/>
  <c r="BI108"/>
  <c r="BJ108"/>
  <c r="BK108"/>
  <c r="BI109"/>
  <c r="BJ109"/>
  <c r="BK109"/>
  <c r="BI110"/>
  <c r="BJ110"/>
  <c r="BK110"/>
  <c r="BI111"/>
  <c r="BJ111"/>
  <c r="BK111"/>
  <c r="BI112"/>
  <c r="BJ112"/>
  <c r="BK112"/>
  <c r="BI113"/>
  <c r="BJ113"/>
  <c r="BK113"/>
  <c r="BK15"/>
  <c r="BJ15"/>
  <c r="BI15"/>
  <c r="N7"/>
  <c r="C118"/>
  <c r="N118"/>
  <c r="T7"/>
  <c r="F118"/>
  <c r="D118"/>
  <c r="T118"/>
  <c r="Z7"/>
  <c r="Z118"/>
  <c r="AF118"/>
  <c r="L7"/>
  <c r="L118"/>
  <c r="R7"/>
  <c r="R118"/>
  <c r="X7"/>
  <c r="X118"/>
  <c r="AD118"/>
  <c r="M7"/>
  <c r="M118"/>
  <c r="S7"/>
  <c r="S118"/>
  <c r="Y7"/>
  <c r="Y118"/>
  <c r="AE118"/>
  <c r="O7"/>
  <c r="O118"/>
  <c r="U7"/>
  <c r="U118"/>
  <c r="AA7"/>
  <c r="AA118"/>
  <c r="AG118"/>
  <c r="P7"/>
  <c r="P118"/>
  <c r="V7"/>
  <c r="V118"/>
  <c r="AB7"/>
  <c r="AB118"/>
  <c r="AH118"/>
  <c r="AL118"/>
  <c r="AR118"/>
  <c r="AJ118"/>
  <c r="AP118"/>
  <c r="BF118"/>
  <c r="AN118"/>
  <c r="AT118"/>
  <c r="BE118"/>
  <c r="BC118"/>
  <c r="BB118"/>
  <c r="AV118"/>
  <c r="AK118"/>
  <c r="AQ118"/>
  <c r="AW118"/>
  <c r="AX118"/>
  <c r="AM118"/>
  <c r="AS118"/>
  <c r="AY118"/>
  <c r="AZ118"/>
  <c r="BA118"/>
  <c r="AU118"/>
  <c r="I118"/>
  <c r="H118"/>
  <c r="G118"/>
  <c r="C117"/>
  <c r="N117"/>
  <c r="F117"/>
  <c r="D117"/>
  <c r="T117"/>
  <c r="Z117"/>
  <c r="AF117"/>
  <c r="L117"/>
  <c r="R117"/>
  <c r="X117"/>
  <c r="AD117"/>
  <c r="M117"/>
  <c r="S117"/>
  <c r="Y117"/>
  <c r="AE117"/>
  <c r="O117"/>
  <c r="U117"/>
  <c r="AA117"/>
  <c r="AG117"/>
  <c r="P117"/>
  <c r="V117"/>
  <c r="AB117"/>
  <c r="AH117"/>
  <c r="AL117"/>
  <c r="AR117"/>
  <c r="AJ117"/>
  <c r="AP117"/>
  <c r="BF117"/>
  <c r="AN117"/>
  <c r="AT117"/>
  <c r="BE117"/>
  <c r="BC117"/>
  <c r="BB117"/>
  <c r="AV117"/>
  <c r="AK117"/>
  <c r="AQ117"/>
  <c r="AW117"/>
  <c r="AX117"/>
  <c r="AM117"/>
  <c r="AS117"/>
  <c r="AY117"/>
  <c r="AZ117"/>
  <c r="BA117"/>
  <c r="AU117"/>
  <c r="I117"/>
  <c r="H117"/>
  <c r="G117"/>
  <c r="C116"/>
  <c r="N116"/>
  <c r="F116"/>
  <c r="D116"/>
  <c r="T116"/>
  <c r="Z116"/>
  <c r="AF116"/>
  <c r="L116"/>
  <c r="R116"/>
  <c r="X116"/>
  <c r="AD116"/>
  <c r="M116"/>
  <c r="S116"/>
  <c r="Y116"/>
  <c r="AE116"/>
  <c r="O116"/>
  <c r="U116"/>
  <c r="AA116"/>
  <c r="AG116"/>
  <c r="P116"/>
  <c r="V116"/>
  <c r="AB116"/>
  <c r="AH116"/>
  <c r="AL116"/>
  <c r="AR116"/>
  <c r="AJ116"/>
  <c r="AP116"/>
  <c r="BF116"/>
  <c r="AN116"/>
  <c r="AT116"/>
  <c r="BE116"/>
  <c r="BC116"/>
  <c r="BB116"/>
  <c r="AV116"/>
  <c r="AK116"/>
  <c r="AQ116"/>
  <c r="AW116"/>
  <c r="AX116"/>
  <c r="AM116"/>
  <c r="AS116"/>
  <c r="AY116"/>
  <c r="AZ116"/>
  <c r="BA116"/>
  <c r="AU116"/>
  <c r="I116"/>
  <c r="H116"/>
  <c r="G116"/>
  <c r="C115"/>
  <c r="N115"/>
  <c r="F115"/>
  <c r="D115"/>
  <c r="T115"/>
  <c r="Z115"/>
  <c r="AF115"/>
  <c r="L115"/>
  <c r="R115"/>
  <c r="X115"/>
  <c r="AD115"/>
  <c r="M115"/>
  <c r="S115"/>
  <c r="Y115"/>
  <c r="AE115"/>
  <c r="O115"/>
  <c r="U115"/>
  <c r="AA115"/>
  <c r="AG115"/>
  <c r="P115"/>
  <c r="V115"/>
  <c r="AB115"/>
  <c r="AH115"/>
  <c r="AL115"/>
  <c r="AR115"/>
  <c r="AJ115"/>
  <c r="AP115"/>
  <c r="BF115"/>
  <c r="AN115"/>
  <c r="AT115"/>
  <c r="BE115"/>
  <c r="BC115"/>
  <c r="BB115"/>
  <c r="AV115"/>
  <c r="AK115"/>
  <c r="AQ115"/>
  <c r="AW115"/>
  <c r="AX115"/>
  <c r="AM115"/>
  <c r="AS115"/>
  <c r="AY115"/>
  <c r="AZ115"/>
  <c r="BA115"/>
  <c r="AU115"/>
  <c r="I115"/>
  <c r="H115"/>
  <c r="G115"/>
  <c r="C114"/>
  <c r="N114"/>
  <c r="D114"/>
  <c r="T114"/>
  <c r="Z114"/>
  <c r="AF114"/>
  <c r="L114"/>
  <c r="R114"/>
  <c r="X114"/>
  <c r="AD114"/>
  <c r="M114"/>
  <c r="S114"/>
  <c r="Y114"/>
  <c r="AE114"/>
  <c r="O114"/>
  <c r="U114"/>
  <c r="AA114"/>
  <c r="AG114"/>
  <c r="P114"/>
  <c r="V114"/>
  <c r="AB114"/>
  <c r="AH114"/>
  <c r="AL114"/>
  <c r="AR114"/>
  <c r="AJ114"/>
  <c r="AP114"/>
  <c r="BF114"/>
  <c r="AN114"/>
  <c r="AT114"/>
  <c r="BE114"/>
  <c r="BC114"/>
  <c r="BB114"/>
  <c r="AV114"/>
  <c r="AK114"/>
  <c r="AQ114"/>
  <c r="AW114"/>
  <c r="AX114"/>
  <c r="AM114"/>
  <c r="AS114"/>
  <c r="AY114"/>
  <c r="AZ114"/>
  <c r="BA114"/>
  <c r="AU114"/>
  <c r="F114"/>
  <c r="I114"/>
  <c r="H114"/>
  <c r="G114"/>
  <c r="C113"/>
  <c r="N113"/>
  <c r="D113"/>
  <c r="T113"/>
  <c r="Z113"/>
  <c r="AF113"/>
  <c r="L113"/>
  <c r="R113"/>
  <c r="X113"/>
  <c r="AD113"/>
  <c r="M113"/>
  <c r="S113"/>
  <c r="Y113"/>
  <c r="AE113"/>
  <c r="O113"/>
  <c r="U113"/>
  <c r="AA113"/>
  <c r="AG113"/>
  <c r="P113"/>
  <c r="V113"/>
  <c r="AB113"/>
  <c r="AH113"/>
  <c r="AL113"/>
  <c r="AR113"/>
  <c r="AJ113"/>
  <c r="AP113"/>
  <c r="BF113"/>
  <c r="AN113"/>
  <c r="AT113"/>
  <c r="BE113"/>
  <c r="BC113"/>
  <c r="BB113"/>
  <c r="AV113"/>
  <c r="AK113"/>
  <c r="AQ113"/>
  <c r="AW113"/>
  <c r="AX113"/>
  <c r="AM113"/>
  <c r="AS113"/>
  <c r="AY113"/>
  <c r="AZ113"/>
  <c r="BA113"/>
  <c r="AU113"/>
  <c r="F113"/>
  <c r="I113"/>
  <c r="H113"/>
  <c r="G113"/>
  <c r="C112"/>
  <c r="N112"/>
  <c r="D112"/>
  <c r="T112"/>
  <c r="Z112"/>
  <c r="AF112"/>
  <c r="L112"/>
  <c r="R112"/>
  <c r="X112"/>
  <c r="AD112"/>
  <c r="M112"/>
  <c r="S112"/>
  <c r="Y112"/>
  <c r="AE112"/>
  <c r="O112"/>
  <c r="U112"/>
  <c r="AA112"/>
  <c r="AG112"/>
  <c r="P112"/>
  <c r="V112"/>
  <c r="AB112"/>
  <c r="AH112"/>
  <c r="AL112"/>
  <c r="AR112"/>
  <c r="AJ112"/>
  <c r="AP112"/>
  <c r="BF112"/>
  <c r="AN112"/>
  <c r="AT112"/>
  <c r="BE112"/>
  <c r="BC112"/>
  <c r="BB112"/>
  <c r="AV112"/>
  <c r="AK112"/>
  <c r="AQ112"/>
  <c r="AW112"/>
  <c r="AX112"/>
  <c r="AM112"/>
  <c r="AS112"/>
  <c r="AY112"/>
  <c r="AZ112"/>
  <c r="BA112"/>
  <c r="AU112"/>
  <c r="F112"/>
  <c r="I112"/>
  <c r="H112"/>
  <c r="G112"/>
  <c r="C111"/>
  <c r="N111"/>
  <c r="D111"/>
  <c r="T111"/>
  <c r="Z111"/>
  <c r="AF111"/>
  <c r="L111"/>
  <c r="R111"/>
  <c r="X111"/>
  <c r="AD111"/>
  <c r="M111"/>
  <c r="S111"/>
  <c r="Y111"/>
  <c r="AE111"/>
  <c r="O111"/>
  <c r="U111"/>
  <c r="AA111"/>
  <c r="AG111"/>
  <c r="P111"/>
  <c r="V111"/>
  <c r="AB111"/>
  <c r="AH111"/>
  <c r="AL111"/>
  <c r="AR111"/>
  <c r="AJ111"/>
  <c r="AP111"/>
  <c r="BF111"/>
  <c r="AN111"/>
  <c r="AT111"/>
  <c r="BE111"/>
  <c r="BC111"/>
  <c r="BB111"/>
  <c r="AV111"/>
  <c r="AK111"/>
  <c r="AQ111"/>
  <c r="AW111"/>
  <c r="AX111"/>
  <c r="AM111"/>
  <c r="AS111"/>
  <c r="AY111"/>
  <c r="AZ111"/>
  <c r="BA111"/>
  <c r="AU111"/>
  <c r="F111"/>
  <c r="I111"/>
  <c r="H111"/>
  <c r="G111"/>
  <c r="C110"/>
  <c r="N110"/>
  <c r="D110"/>
  <c r="T110"/>
  <c r="Z110"/>
  <c r="AF110"/>
  <c r="L110"/>
  <c r="R110"/>
  <c r="X110"/>
  <c r="AD110"/>
  <c r="M110"/>
  <c r="S110"/>
  <c r="Y110"/>
  <c r="AE110"/>
  <c r="O110"/>
  <c r="U110"/>
  <c r="AA110"/>
  <c r="AG110"/>
  <c r="P110"/>
  <c r="V110"/>
  <c r="AB110"/>
  <c r="AH110"/>
  <c r="AL110"/>
  <c r="AR110"/>
  <c r="AJ110"/>
  <c r="AP110"/>
  <c r="BF110"/>
  <c r="AN110"/>
  <c r="AT110"/>
  <c r="BE110"/>
  <c r="BC110"/>
  <c r="BB110"/>
  <c r="AV110"/>
  <c r="AK110"/>
  <c r="AQ110"/>
  <c r="AW110"/>
  <c r="AX110"/>
  <c r="AM110"/>
  <c r="AS110"/>
  <c r="AY110"/>
  <c r="AZ110"/>
  <c r="BA110"/>
  <c r="AU110"/>
  <c r="F110"/>
  <c r="I110"/>
  <c r="H110"/>
  <c r="G110"/>
  <c r="C109"/>
  <c r="N109"/>
  <c r="D109"/>
  <c r="T109"/>
  <c r="Z109"/>
  <c r="AF109"/>
  <c r="L109"/>
  <c r="R109"/>
  <c r="X109"/>
  <c r="AD109"/>
  <c r="M109"/>
  <c r="S109"/>
  <c r="Y109"/>
  <c r="AE109"/>
  <c r="O109"/>
  <c r="U109"/>
  <c r="AA109"/>
  <c r="AG109"/>
  <c r="P109"/>
  <c r="V109"/>
  <c r="AB109"/>
  <c r="AH109"/>
  <c r="AL109"/>
  <c r="AR109"/>
  <c r="AJ109"/>
  <c r="AP109"/>
  <c r="BF109"/>
  <c r="AN109"/>
  <c r="AT109"/>
  <c r="BE109"/>
  <c r="BC109"/>
  <c r="BB109"/>
  <c r="AV109"/>
  <c r="AK109"/>
  <c r="AQ109"/>
  <c r="AW109"/>
  <c r="AX109"/>
  <c r="AM109"/>
  <c r="AS109"/>
  <c r="AY109"/>
  <c r="AZ109"/>
  <c r="BA109"/>
  <c r="AU109"/>
  <c r="F109"/>
  <c r="I109"/>
  <c r="H109"/>
  <c r="G109"/>
  <c r="C108"/>
  <c r="N108"/>
  <c r="D108"/>
  <c r="T108"/>
  <c r="Z108"/>
  <c r="AF108"/>
  <c r="L108"/>
  <c r="R108"/>
  <c r="X108"/>
  <c r="AD108"/>
  <c r="M108"/>
  <c r="S108"/>
  <c r="Y108"/>
  <c r="AE108"/>
  <c r="O108"/>
  <c r="U108"/>
  <c r="AA108"/>
  <c r="AG108"/>
  <c r="P108"/>
  <c r="V108"/>
  <c r="AB108"/>
  <c r="AH108"/>
  <c r="AL108"/>
  <c r="AR108"/>
  <c r="AJ108"/>
  <c r="AP108"/>
  <c r="BF108"/>
  <c r="AN108"/>
  <c r="AT108"/>
  <c r="BE108"/>
  <c r="BC108"/>
  <c r="BB108"/>
  <c r="AV108"/>
  <c r="AK108"/>
  <c r="AQ108"/>
  <c r="AW108"/>
  <c r="AX108"/>
  <c r="AM108"/>
  <c r="AS108"/>
  <c r="AY108"/>
  <c r="AZ108"/>
  <c r="BA108"/>
  <c r="AU108"/>
  <c r="F108"/>
  <c r="I108"/>
  <c r="H108"/>
  <c r="G108"/>
  <c r="C107"/>
  <c r="N107"/>
  <c r="D107"/>
  <c r="T107"/>
  <c r="Z107"/>
  <c r="AF107"/>
  <c r="L107"/>
  <c r="R107"/>
  <c r="X107"/>
  <c r="AD107"/>
  <c r="M107"/>
  <c r="S107"/>
  <c r="Y107"/>
  <c r="AE107"/>
  <c r="O107"/>
  <c r="U107"/>
  <c r="AA107"/>
  <c r="AG107"/>
  <c r="P107"/>
  <c r="V107"/>
  <c r="AB107"/>
  <c r="AH107"/>
  <c r="AL107"/>
  <c r="AR107"/>
  <c r="AJ107"/>
  <c r="AP107"/>
  <c r="BF107"/>
  <c r="AN107"/>
  <c r="AT107"/>
  <c r="BE107"/>
  <c r="BC107"/>
  <c r="BB107"/>
  <c r="AV107"/>
  <c r="AK107"/>
  <c r="AQ107"/>
  <c r="AW107"/>
  <c r="AX107"/>
  <c r="AM107"/>
  <c r="AS107"/>
  <c r="AY107"/>
  <c r="AZ107"/>
  <c r="BA107"/>
  <c r="AU107"/>
  <c r="F107"/>
  <c r="I107"/>
  <c r="H107"/>
  <c r="G107"/>
  <c r="C106"/>
  <c r="N106"/>
  <c r="D106"/>
  <c r="T106"/>
  <c r="Z106"/>
  <c r="AF106"/>
  <c r="L106"/>
  <c r="R106"/>
  <c r="X106"/>
  <c r="AD106"/>
  <c r="M106"/>
  <c r="S106"/>
  <c r="Y106"/>
  <c r="AE106"/>
  <c r="O106"/>
  <c r="U106"/>
  <c r="AA106"/>
  <c r="AG106"/>
  <c r="P106"/>
  <c r="V106"/>
  <c r="AB106"/>
  <c r="AH106"/>
  <c r="AL106"/>
  <c r="AR106"/>
  <c r="AJ106"/>
  <c r="AP106"/>
  <c r="BF106"/>
  <c r="AN106"/>
  <c r="AT106"/>
  <c r="BE106"/>
  <c r="BC106"/>
  <c r="BB106"/>
  <c r="AV106"/>
  <c r="AK106"/>
  <c r="AQ106"/>
  <c r="AW106"/>
  <c r="AX106"/>
  <c r="AM106"/>
  <c r="AS106"/>
  <c r="AY106"/>
  <c r="AZ106"/>
  <c r="BA106"/>
  <c r="AU106"/>
  <c r="F106"/>
  <c r="I106"/>
  <c r="H106"/>
  <c r="G106"/>
  <c r="C105"/>
  <c r="N105"/>
  <c r="D105"/>
  <c r="T105"/>
  <c r="Z105"/>
  <c r="AF105"/>
  <c r="L105"/>
  <c r="R105"/>
  <c r="X105"/>
  <c r="AD105"/>
  <c r="M105"/>
  <c r="S105"/>
  <c r="Y105"/>
  <c r="AE105"/>
  <c r="O105"/>
  <c r="U105"/>
  <c r="AA105"/>
  <c r="AG105"/>
  <c r="P105"/>
  <c r="V105"/>
  <c r="AB105"/>
  <c r="AH105"/>
  <c r="AL105"/>
  <c r="AR105"/>
  <c r="AJ105"/>
  <c r="AP105"/>
  <c r="BF105"/>
  <c r="AN105"/>
  <c r="AT105"/>
  <c r="BE105"/>
  <c r="BC105"/>
  <c r="BB105"/>
  <c r="AV105"/>
  <c r="AK105"/>
  <c r="AQ105"/>
  <c r="AW105"/>
  <c r="AX105"/>
  <c r="AM105"/>
  <c r="AS105"/>
  <c r="AY105"/>
  <c r="AZ105"/>
  <c r="BA105"/>
  <c r="AU105"/>
  <c r="F105"/>
  <c r="I105"/>
  <c r="H105"/>
  <c r="G105"/>
  <c r="C104"/>
  <c r="N104"/>
  <c r="D104"/>
  <c r="T104"/>
  <c r="Z104"/>
  <c r="AF104"/>
  <c r="L104"/>
  <c r="R104"/>
  <c r="X104"/>
  <c r="AD104"/>
  <c r="M104"/>
  <c r="S104"/>
  <c r="Y104"/>
  <c r="AE104"/>
  <c r="O104"/>
  <c r="U104"/>
  <c r="AA104"/>
  <c r="AG104"/>
  <c r="P104"/>
  <c r="V104"/>
  <c r="AB104"/>
  <c r="AH104"/>
  <c r="AL104"/>
  <c r="AR104"/>
  <c r="AJ104"/>
  <c r="AP104"/>
  <c r="BF104"/>
  <c r="AN104"/>
  <c r="AT104"/>
  <c r="BE104"/>
  <c r="BC104"/>
  <c r="BB104"/>
  <c r="AV104"/>
  <c r="AK104"/>
  <c r="AQ104"/>
  <c r="AW104"/>
  <c r="AX104"/>
  <c r="AM104"/>
  <c r="AS104"/>
  <c r="AY104"/>
  <c r="AZ104"/>
  <c r="BA104"/>
  <c r="AU104"/>
  <c r="F104"/>
  <c r="I104"/>
  <c r="H104"/>
  <c r="G104"/>
  <c r="C103"/>
  <c r="N103"/>
  <c r="D103"/>
  <c r="T103"/>
  <c r="Z103"/>
  <c r="AF103"/>
  <c r="L103"/>
  <c r="R103"/>
  <c r="X103"/>
  <c r="AD103"/>
  <c r="M103"/>
  <c r="S103"/>
  <c r="Y103"/>
  <c r="AE103"/>
  <c r="O103"/>
  <c r="U103"/>
  <c r="AA103"/>
  <c r="AG103"/>
  <c r="P103"/>
  <c r="V103"/>
  <c r="AB103"/>
  <c r="AH103"/>
  <c r="AL103"/>
  <c r="AR103"/>
  <c r="AJ103"/>
  <c r="AP103"/>
  <c r="BF103"/>
  <c r="AN103"/>
  <c r="AT103"/>
  <c r="BE103"/>
  <c r="BC103"/>
  <c r="BB103"/>
  <c r="AV103"/>
  <c r="AK103"/>
  <c r="AQ103"/>
  <c r="AW103"/>
  <c r="AX103"/>
  <c r="AM103"/>
  <c r="AS103"/>
  <c r="AY103"/>
  <c r="AZ103"/>
  <c r="BA103"/>
  <c r="AU103"/>
  <c r="F103"/>
  <c r="I103"/>
  <c r="H103"/>
  <c r="G103"/>
  <c r="C102"/>
  <c r="N102"/>
  <c r="D102"/>
  <c r="T102"/>
  <c r="Z102"/>
  <c r="AF102"/>
  <c r="L102"/>
  <c r="R102"/>
  <c r="X102"/>
  <c r="AD102"/>
  <c r="M102"/>
  <c r="S102"/>
  <c r="Y102"/>
  <c r="AE102"/>
  <c r="O102"/>
  <c r="U102"/>
  <c r="AA102"/>
  <c r="AG102"/>
  <c r="P102"/>
  <c r="V102"/>
  <c r="AB102"/>
  <c r="AH102"/>
  <c r="AL102"/>
  <c r="AR102"/>
  <c r="AJ102"/>
  <c r="AP102"/>
  <c r="BF102"/>
  <c r="AN102"/>
  <c r="AT102"/>
  <c r="BE102"/>
  <c r="BC102"/>
  <c r="BB102"/>
  <c r="AV102"/>
  <c r="AK102"/>
  <c r="AQ102"/>
  <c r="AW102"/>
  <c r="AX102"/>
  <c r="AM102"/>
  <c r="AS102"/>
  <c r="AY102"/>
  <c r="AZ102"/>
  <c r="BA102"/>
  <c r="AU102"/>
  <c r="F102"/>
  <c r="I102"/>
  <c r="H102"/>
  <c r="G102"/>
  <c r="C101"/>
  <c r="N101"/>
  <c r="D101"/>
  <c r="T101"/>
  <c r="Z101"/>
  <c r="AF101"/>
  <c r="L101"/>
  <c r="R101"/>
  <c r="X101"/>
  <c r="AD101"/>
  <c r="M101"/>
  <c r="S101"/>
  <c r="Y101"/>
  <c r="AE101"/>
  <c r="O101"/>
  <c r="U101"/>
  <c r="AA101"/>
  <c r="AG101"/>
  <c r="P101"/>
  <c r="V101"/>
  <c r="AB101"/>
  <c r="AH101"/>
  <c r="AL101"/>
  <c r="AR101"/>
  <c r="AJ101"/>
  <c r="AP101"/>
  <c r="BF101"/>
  <c r="AN101"/>
  <c r="AT101"/>
  <c r="BE101"/>
  <c r="BC101"/>
  <c r="BB101"/>
  <c r="AV101"/>
  <c r="AK101"/>
  <c r="AQ101"/>
  <c r="AW101"/>
  <c r="AX101"/>
  <c r="AM101"/>
  <c r="AS101"/>
  <c r="AY101"/>
  <c r="AZ101"/>
  <c r="BA101"/>
  <c r="AU101"/>
  <c r="F101"/>
  <c r="I101"/>
  <c r="H101"/>
  <c r="G101"/>
  <c r="C100"/>
  <c r="N100"/>
  <c r="D100"/>
  <c r="T100"/>
  <c r="Z100"/>
  <c r="AF100"/>
  <c r="L100"/>
  <c r="R100"/>
  <c r="X100"/>
  <c r="AD100"/>
  <c r="M100"/>
  <c r="S100"/>
  <c r="Y100"/>
  <c r="AE100"/>
  <c r="O100"/>
  <c r="U100"/>
  <c r="AA100"/>
  <c r="AG100"/>
  <c r="P100"/>
  <c r="V100"/>
  <c r="AB100"/>
  <c r="AH100"/>
  <c r="AL100"/>
  <c r="AR100"/>
  <c r="AJ100"/>
  <c r="AP100"/>
  <c r="BF100"/>
  <c r="AN100"/>
  <c r="AT100"/>
  <c r="BE100"/>
  <c r="BC100"/>
  <c r="BB100"/>
  <c r="AV100"/>
  <c r="AK100"/>
  <c r="AQ100"/>
  <c r="AW100"/>
  <c r="AX100"/>
  <c r="AM100"/>
  <c r="AS100"/>
  <c r="AY100"/>
  <c r="AZ100"/>
  <c r="BA100"/>
  <c r="AU100"/>
  <c r="F100"/>
  <c r="I100"/>
  <c r="H100"/>
  <c r="G100"/>
  <c r="C99"/>
  <c r="N99"/>
  <c r="D99"/>
  <c r="T99"/>
  <c r="Z99"/>
  <c r="AF99"/>
  <c r="L99"/>
  <c r="R99"/>
  <c r="X99"/>
  <c r="AD99"/>
  <c r="M99"/>
  <c r="S99"/>
  <c r="Y99"/>
  <c r="AE99"/>
  <c r="O99"/>
  <c r="U99"/>
  <c r="AA99"/>
  <c r="AG99"/>
  <c r="P99"/>
  <c r="V99"/>
  <c r="AB99"/>
  <c r="AH99"/>
  <c r="AL99"/>
  <c r="AR99"/>
  <c r="AJ99"/>
  <c r="AP99"/>
  <c r="BF99"/>
  <c r="AN99"/>
  <c r="AT99"/>
  <c r="BE99"/>
  <c r="BC99"/>
  <c r="BB99"/>
  <c r="AV99"/>
  <c r="AK99"/>
  <c r="AQ99"/>
  <c r="AW99"/>
  <c r="AX99"/>
  <c r="AM99"/>
  <c r="AS99"/>
  <c r="AY99"/>
  <c r="AZ99"/>
  <c r="BA99"/>
  <c r="AU99"/>
  <c r="F99"/>
  <c r="I99"/>
  <c r="H99"/>
  <c r="G99"/>
  <c r="C98"/>
  <c r="N98"/>
  <c r="D98"/>
  <c r="T98"/>
  <c r="Z98"/>
  <c r="AF98"/>
  <c r="L98"/>
  <c r="R98"/>
  <c r="X98"/>
  <c r="AD98"/>
  <c r="M98"/>
  <c r="S98"/>
  <c r="Y98"/>
  <c r="AE98"/>
  <c r="O98"/>
  <c r="U98"/>
  <c r="AA98"/>
  <c r="AG98"/>
  <c r="P98"/>
  <c r="V98"/>
  <c r="AB98"/>
  <c r="AH98"/>
  <c r="AL98"/>
  <c r="AR98"/>
  <c r="AJ98"/>
  <c r="AP98"/>
  <c r="BF98"/>
  <c r="AN98"/>
  <c r="AT98"/>
  <c r="BE98"/>
  <c r="BC98"/>
  <c r="BB98"/>
  <c r="AV98"/>
  <c r="AK98"/>
  <c r="AQ98"/>
  <c r="AW98"/>
  <c r="AX98"/>
  <c r="AM98"/>
  <c r="AS98"/>
  <c r="AY98"/>
  <c r="AZ98"/>
  <c r="BA98"/>
  <c r="AU98"/>
  <c r="F98"/>
  <c r="I98"/>
  <c r="H98"/>
  <c r="G98"/>
  <c r="C97"/>
  <c r="N97"/>
  <c r="D97"/>
  <c r="T97"/>
  <c r="Z97"/>
  <c r="AF97"/>
  <c r="L97"/>
  <c r="R97"/>
  <c r="X97"/>
  <c r="AD97"/>
  <c r="M97"/>
  <c r="S97"/>
  <c r="Y97"/>
  <c r="AE97"/>
  <c r="O97"/>
  <c r="U97"/>
  <c r="AA97"/>
  <c r="AG97"/>
  <c r="P97"/>
  <c r="V97"/>
  <c r="AB97"/>
  <c r="AH97"/>
  <c r="AL97"/>
  <c r="AR97"/>
  <c r="AJ97"/>
  <c r="AP97"/>
  <c r="BF97"/>
  <c r="AN97"/>
  <c r="AT97"/>
  <c r="BE97"/>
  <c r="BC97"/>
  <c r="BB97"/>
  <c r="AV97"/>
  <c r="AK97"/>
  <c r="AQ97"/>
  <c r="AW97"/>
  <c r="AX97"/>
  <c r="AM97"/>
  <c r="AS97"/>
  <c r="AY97"/>
  <c r="AZ97"/>
  <c r="BA97"/>
  <c r="AU97"/>
  <c r="F97"/>
  <c r="I97"/>
  <c r="H97"/>
  <c r="G97"/>
  <c r="C96"/>
  <c r="N96"/>
  <c r="D96"/>
  <c r="T96"/>
  <c r="Z96"/>
  <c r="AF96"/>
  <c r="L96"/>
  <c r="R96"/>
  <c r="X96"/>
  <c r="AD96"/>
  <c r="M96"/>
  <c r="S96"/>
  <c r="Y96"/>
  <c r="AE96"/>
  <c r="O96"/>
  <c r="U96"/>
  <c r="AA96"/>
  <c r="AG96"/>
  <c r="P96"/>
  <c r="V96"/>
  <c r="AB96"/>
  <c r="AH96"/>
  <c r="AL96"/>
  <c r="AR96"/>
  <c r="AJ96"/>
  <c r="AP96"/>
  <c r="BF96"/>
  <c r="AN96"/>
  <c r="AT96"/>
  <c r="BE96"/>
  <c r="BC96"/>
  <c r="BB96"/>
  <c r="AV96"/>
  <c r="AK96"/>
  <c r="AQ96"/>
  <c r="AW96"/>
  <c r="AX96"/>
  <c r="AM96"/>
  <c r="AS96"/>
  <c r="AY96"/>
  <c r="AZ96"/>
  <c r="BA96"/>
  <c r="AU96"/>
  <c r="F96"/>
  <c r="I96"/>
  <c r="H96"/>
  <c r="G96"/>
  <c r="C95"/>
  <c r="N95"/>
  <c r="D95"/>
  <c r="T95"/>
  <c r="Z95"/>
  <c r="AF95"/>
  <c r="L95"/>
  <c r="R95"/>
  <c r="X95"/>
  <c r="AD95"/>
  <c r="M95"/>
  <c r="S95"/>
  <c r="Y95"/>
  <c r="AE95"/>
  <c r="O95"/>
  <c r="U95"/>
  <c r="AA95"/>
  <c r="AG95"/>
  <c r="P95"/>
  <c r="V95"/>
  <c r="AB95"/>
  <c r="AH95"/>
  <c r="AL95"/>
  <c r="AR95"/>
  <c r="AJ95"/>
  <c r="AP95"/>
  <c r="BF95"/>
  <c r="AN95"/>
  <c r="AT95"/>
  <c r="BE95"/>
  <c r="BC95"/>
  <c r="BB95"/>
  <c r="AV95"/>
  <c r="AK95"/>
  <c r="AQ95"/>
  <c r="AW95"/>
  <c r="AX95"/>
  <c r="AM95"/>
  <c r="AS95"/>
  <c r="AY95"/>
  <c r="AZ95"/>
  <c r="BA95"/>
  <c r="AU95"/>
  <c r="F95"/>
  <c r="I95"/>
  <c r="H95"/>
  <c r="G95"/>
  <c r="C94"/>
  <c r="N94"/>
  <c r="D94"/>
  <c r="T94"/>
  <c r="Z94"/>
  <c r="AF94"/>
  <c r="L94"/>
  <c r="R94"/>
  <c r="X94"/>
  <c r="AD94"/>
  <c r="M94"/>
  <c r="S94"/>
  <c r="Y94"/>
  <c r="AE94"/>
  <c r="O94"/>
  <c r="U94"/>
  <c r="AA94"/>
  <c r="AG94"/>
  <c r="P94"/>
  <c r="V94"/>
  <c r="AB94"/>
  <c r="AH94"/>
  <c r="AL94"/>
  <c r="AR94"/>
  <c r="AJ94"/>
  <c r="AP94"/>
  <c r="BF94"/>
  <c r="AN94"/>
  <c r="AT94"/>
  <c r="BE94"/>
  <c r="BC94"/>
  <c r="BB94"/>
  <c r="AV94"/>
  <c r="AK94"/>
  <c r="AQ94"/>
  <c r="AW94"/>
  <c r="AX94"/>
  <c r="AM94"/>
  <c r="AS94"/>
  <c r="AY94"/>
  <c r="AZ94"/>
  <c r="BA94"/>
  <c r="AU94"/>
  <c r="F94"/>
  <c r="I94"/>
  <c r="H94"/>
  <c r="G94"/>
  <c r="C93"/>
  <c r="N93"/>
  <c r="D93"/>
  <c r="T93"/>
  <c r="Z93"/>
  <c r="AF93"/>
  <c r="L93"/>
  <c r="R93"/>
  <c r="X93"/>
  <c r="AD93"/>
  <c r="M93"/>
  <c r="S93"/>
  <c r="Y93"/>
  <c r="AE93"/>
  <c r="O93"/>
  <c r="U93"/>
  <c r="AA93"/>
  <c r="AG93"/>
  <c r="P93"/>
  <c r="V93"/>
  <c r="AB93"/>
  <c r="AH93"/>
  <c r="AL93"/>
  <c r="AR93"/>
  <c r="AJ93"/>
  <c r="AP93"/>
  <c r="BF93"/>
  <c r="AN93"/>
  <c r="AT93"/>
  <c r="BE93"/>
  <c r="BC93"/>
  <c r="BB93"/>
  <c r="AV93"/>
  <c r="AK93"/>
  <c r="AQ93"/>
  <c r="AW93"/>
  <c r="AX93"/>
  <c r="AM93"/>
  <c r="AS93"/>
  <c r="AY93"/>
  <c r="AZ93"/>
  <c r="BA93"/>
  <c r="AU93"/>
  <c r="F93"/>
  <c r="I93"/>
  <c r="H93"/>
  <c r="G93"/>
  <c r="C92"/>
  <c r="N92"/>
  <c r="D92"/>
  <c r="T92"/>
  <c r="Z92"/>
  <c r="AF92"/>
  <c r="L92"/>
  <c r="R92"/>
  <c r="X92"/>
  <c r="AD92"/>
  <c r="M92"/>
  <c r="S92"/>
  <c r="Y92"/>
  <c r="AE92"/>
  <c r="O92"/>
  <c r="U92"/>
  <c r="AA92"/>
  <c r="AG92"/>
  <c r="P92"/>
  <c r="V92"/>
  <c r="AB92"/>
  <c r="AH92"/>
  <c r="AL92"/>
  <c r="AR92"/>
  <c r="AJ92"/>
  <c r="AP92"/>
  <c r="BF92"/>
  <c r="AN92"/>
  <c r="AT92"/>
  <c r="BE92"/>
  <c r="BC92"/>
  <c r="BB92"/>
  <c r="AV92"/>
  <c r="AK92"/>
  <c r="AQ92"/>
  <c r="AW92"/>
  <c r="AX92"/>
  <c r="AM92"/>
  <c r="AS92"/>
  <c r="AY92"/>
  <c r="AZ92"/>
  <c r="BA92"/>
  <c r="AU92"/>
  <c r="F92"/>
  <c r="I92"/>
  <c r="H92"/>
  <c r="G92"/>
  <c r="C91"/>
  <c r="N91"/>
  <c r="D91"/>
  <c r="T91"/>
  <c r="Z91"/>
  <c r="AF91"/>
  <c r="L91"/>
  <c r="R91"/>
  <c r="X91"/>
  <c r="AD91"/>
  <c r="M91"/>
  <c r="S91"/>
  <c r="Y91"/>
  <c r="AE91"/>
  <c r="O91"/>
  <c r="U91"/>
  <c r="AA91"/>
  <c r="AG91"/>
  <c r="P91"/>
  <c r="V91"/>
  <c r="AB91"/>
  <c r="AH91"/>
  <c r="AL91"/>
  <c r="AR91"/>
  <c r="AJ91"/>
  <c r="AP91"/>
  <c r="BF91"/>
  <c r="AN91"/>
  <c r="AT91"/>
  <c r="BE91"/>
  <c r="BC91"/>
  <c r="BB91"/>
  <c r="AV91"/>
  <c r="AK91"/>
  <c r="AQ91"/>
  <c r="AW91"/>
  <c r="AX91"/>
  <c r="AM91"/>
  <c r="AS91"/>
  <c r="AY91"/>
  <c r="AZ91"/>
  <c r="BA91"/>
  <c r="AU91"/>
  <c r="F91"/>
  <c r="I91"/>
  <c r="H91"/>
  <c r="G91"/>
  <c r="C90"/>
  <c r="N90"/>
  <c r="D90"/>
  <c r="T90"/>
  <c r="Z90"/>
  <c r="AF90"/>
  <c r="L90"/>
  <c r="R90"/>
  <c r="X90"/>
  <c r="AD90"/>
  <c r="M90"/>
  <c r="S90"/>
  <c r="Y90"/>
  <c r="AE90"/>
  <c r="O90"/>
  <c r="U90"/>
  <c r="AA90"/>
  <c r="AG90"/>
  <c r="P90"/>
  <c r="V90"/>
  <c r="AB90"/>
  <c r="AH90"/>
  <c r="AL90"/>
  <c r="AR90"/>
  <c r="AJ90"/>
  <c r="AP90"/>
  <c r="BF90"/>
  <c r="AN90"/>
  <c r="AT90"/>
  <c r="BE90"/>
  <c r="BC90"/>
  <c r="BB90"/>
  <c r="AV90"/>
  <c r="AK90"/>
  <c r="AQ90"/>
  <c r="AW90"/>
  <c r="AX90"/>
  <c r="AM90"/>
  <c r="AS90"/>
  <c r="AY90"/>
  <c r="AZ90"/>
  <c r="BA90"/>
  <c r="AU90"/>
  <c r="F90"/>
  <c r="I90"/>
  <c r="H90"/>
  <c r="G90"/>
  <c r="C89"/>
  <c r="N89"/>
  <c r="D89"/>
  <c r="T89"/>
  <c r="Z89"/>
  <c r="AF89"/>
  <c r="L89"/>
  <c r="R89"/>
  <c r="X89"/>
  <c r="AD89"/>
  <c r="M89"/>
  <c r="S89"/>
  <c r="Y89"/>
  <c r="AE89"/>
  <c r="O89"/>
  <c r="U89"/>
  <c r="AA89"/>
  <c r="AG89"/>
  <c r="P89"/>
  <c r="V89"/>
  <c r="AB89"/>
  <c r="AH89"/>
  <c r="AL89"/>
  <c r="AR89"/>
  <c r="AJ89"/>
  <c r="AP89"/>
  <c r="BF89"/>
  <c r="AN89"/>
  <c r="AT89"/>
  <c r="BE89"/>
  <c r="BC89"/>
  <c r="BB89"/>
  <c r="AV89"/>
  <c r="AK89"/>
  <c r="AQ89"/>
  <c r="AW89"/>
  <c r="AX89"/>
  <c r="AM89"/>
  <c r="AS89"/>
  <c r="AY89"/>
  <c r="AZ89"/>
  <c r="BA89"/>
  <c r="AU89"/>
  <c r="F89"/>
  <c r="I89"/>
  <c r="H89"/>
  <c r="G89"/>
  <c r="C88"/>
  <c r="N88"/>
  <c r="D88"/>
  <c r="T88"/>
  <c r="Z88"/>
  <c r="AF88"/>
  <c r="L88"/>
  <c r="R88"/>
  <c r="X88"/>
  <c r="AD88"/>
  <c r="M88"/>
  <c r="S88"/>
  <c r="Y88"/>
  <c r="AE88"/>
  <c r="O88"/>
  <c r="U88"/>
  <c r="AA88"/>
  <c r="AG88"/>
  <c r="P88"/>
  <c r="V88"/>
  <c r="AB88"/>
  <c r="AH88"/>
  <c r="AL88"/>
  <c r="AR88"/>
  <c r="AJ88"/>
  <c r="AP88"/>
  <c r="BF88"/>
  <c r="AN88"/>
  <c r="AT88"/>
  <c r="BE88"/>
  <c r="BC88"/>
  <c r="BB88"/>
  <c r="AV88"/>
  <c r="AK88"/>
  <c r="AQ88"/>
  <c r="AW88"/>
  <c r="AX88"/>
  <c r="AM88"/>
  <c r="AS88"/>
  <c r="AY88"/>
  <c r="AZ88"/>
  <c r="BA88"/>
  <c r="AU88"/>
  <c r="F88"/>
  <c r="I88"/>
  <c r="H88"/>
  <c r="G88"/>
  <c r="C87"/>
  <c r="N87"/>
  <c r="D87"/>
  <c r="T87"/>
  <c r="Z87"/>
  <c r="AF87"/>
  <c r="L87"/>
  <c r="R87"/>
  <c r="X87"/>
  <c r="AD87"/>
  <c r="M87"/>
  <c r="S87"/>
  <c r="Y87"/>
  <c r="AE87"/>
  <c r="O87"/>
  <c r="U87"/>
  <c r="AA87"/>
  <c r="AG87"/>
  <c r="P87"/>
  <c r="V87"/>
  <c r="AB87"/>
  <c r="AH87"/>
  <c r="AL87"/>
  <c r="AR87"/>
  <c r="AJ87"/>
  <c r="AP87"/>
  <c r="BF87"/>
  <c r="AN87"/>
  <c r="AT87"/>
  <c r="BE87"/>
  <c r="BC87"/>
  <c r="BB87"/>
  <c r="AV87"/>
  <c r="AK87"/>
  <c r="AQ87"/>
  <c r="AW87"/>
  <c r="AX87"/>
  <c r="AM87"/>
  <c r="AS87"/>
  <c r="AY87"/>
  <c r="AZ87"/>
  <c r="BA87"/>
  <c r="AU87"/>
  <c r="F87"/>
  <c r="I87"/>
  <c r="H87"/>
  <c r="G87"/>
  <c r="C86"/>
  <c r="N86"/>
  <c r="D86"/>
  <c r="T86"/>
  <c r="Z86"/>
  <c r="AF86"/>
  <c r="L86"/>
  <c r="R86"/>
  <c r="X86"/>
  <c r="AD86"/>
  <c r="M86"/>
  <c r="S86"/>
  <c r="Y86"/>
  <c r="AE86"/>
  <c r="O86"/>
  <c r="U86"/>
  <c r="AA86"/>
  <c r="AG86"/>
  <c r="P86"/>
  <c r="V86"/>
  <c r="AB86"/>
  <c r="AH86"/>
  <c r="AL86"/>
  <c r="AR86"/>
  <c r="AJ86"/>
  <c r="AP86"/>
  <c r="BF86"/>
  <c r="AN86"/>
  <c r="AT86"/>
  <c r="BE86"/>
  <c r="BC86"/>
  <c r="BB86"/>
  <c r="AV86"/>
  <c r="AK86"/>
  <c r="AQ86"/>
  <c r="AW86"/>
  <c r="AX86"/>
  <c r="AM86"/>
  <c r="AS86"/>
  <c r="AY86"/>
  <c r="AZ86"/>
  <c r="BA86"/>
  <c r="AU86"/>
  <c r="F86"/>
  <c r="I86"/>
  <c r="H86"/>
  <c r="G86"/>
  <c r="C85"/>
  <c r="N85"/>
  <c r="D85"/>
  <c r="T85"/>
  <c r="Z85"/>
  <c r="AF85"/>
  <c r="L85"/>
  <c r="R85"/>
  <c r="X85"/>
  <c r="AD85"/>
  <c r="M85"/>
  <c r="S85"/>
  <c r="Y85"/>
  <c r="AE85"/>
  <c r="O85"/>
  <c r="U85"/>
  <c r="AA85"/>
  <c r="AG85"/>
  <c r="P85"/>
  <c r="V85"/>
  <c r="AB85"/>
  <c r="AH85"/>
  <c r="AL85"/>
  <c r="AR85"/>
  <c r="AJ85"/>
  <c r="AP85"/>
  <c r="BF85"/>
  <c r="AN85"/>
  <c r="AT85"/>
  <c r="BE85"/>
  <c r="BC85"/>
  <c r="BB85"/>
  <c r="AV85"/>
  <c r="AK85"/>
  <c r="AQ85"/>
  <c r="AW85"/>
  <c r="AX85"/>
  <c r="AM85"/>
  <c r="AS85"/>
  <c r="AY85"/>
  <c r="AZ85"/>
  <c r="BA85"/>
  <c r="AU85"/>
  <c r="F85"/>
  <c r="I85"/>
  <c r="H85"/>
  <c r="G85"/>
  <c r="C84"/>
  <c r="N84"/>
  <c r="D84"/>
  <c r="T84"/>
  <c r="Z84"/>
  <c r="AF84"/>
  <c r="L84"/>
  <c r="R84"/>
  <c r="X84"/>
  <c r="AD84"/>
  <c r="M84"/>
  <c r="S84"/>
  <c r="Y84"/>
  <c r="AE84"/>
  <c r="O84"/>
  <c r="U84"/>
  <c r="AA84"/>
  <c r="AG84"/>
  <c r="P84"/>
  <c r="V84"/>
  <c r="AB84"/>
  <c r="AH84"/>
  <c r="AL84"/>
  <c r="AR84"/>
  <c r="AJ84"/>
  <c r="AP84"/>
  <c r="BF84"/>
  <c r="AN84"/>
  <c r="AT84"/>
  <c r="BE84"/>
  <c r="BC84"/>
  <c r="BB84"/>
  <c r="AV84"/>
  <c r="AK84"/>
  <c r="AQ84"/>
  <c r="AW84"/>
  <c r="AX84"/>
  <c r="AM84"/>
  <c r="AS84"/>
  <c r="AY84"/>
  <c r="AZ84"/>
  <c r="BA84"/>
  <c r="AU84"/>
  <c r="F84"/>
  <c r="I84"/>
  <c r="H84"/>
  <c r="G84"/>
  <c r="C83"/>
  <c r="N83"/>
  <c r="D83"/>
  <c r="T83"/>
  <c r="Z83"/>
  <c r="AF83"/>
  <c r="L83"/>
  <c r="R83"/>
  <c r="X83"/>
  <c r="AD83"/>
  <c r="M83"/>
  <c r="S83"/>
  <c r="Y83"/>
  <c r="AE83"/>
  <c r="O83"/>
  <c r="U83"/>
  <c r="AA83"/>
  <c r="AG83"/>
  <c r="P83"/>
  <c r="V83"/>
  <c r="AB83"/>
  <c r="AH83"/>
  <c r="AL83"/>
  <c r="AR83"/>
  <c r="AJ83"/>
  <c r="AP83"/>
  <c r="BF83"/>
  <c r="AN83"/>
  <c r="AT83"/>
  <c r="BE83"/>
  <c r="BC83"/>
  <c r="BB83"/>
  <c r="AV83"/>
  <c r="AK83"/>
  <c r="AQ83"/>
  <c r="AW83"/>
  <c r="AX83"/>
  <c r="AM83"/>
  <c r="AS83"/>
  <c r="AY83"/>
  <c r="AZ83"/>
  <c r="BA83"/>
  <c r="AU83"/>
  <c r="F83"/>
  <c r="I83"/>
  <c r="H83"/>
  <c r="G83"/>
  <c r="C82"/>
  <c r="N82"/>
  <c r="D82"/>
  <c r="T82"/>
  <c r="Z82"/>
  <c r="AF82"/>
  <c r="L82"/>
  <c r="R82"/>
  <c r="X82"/>
  <c r="AD82"/>
  <c r="M82"/>
  <c r="S82"/>
  <c r="Y82"/>
  <c r="AE82"/>
  <c r="O82"/>
  <c r="U82"/>
  <c r="AA82"/>
  <c r="AG82"/>
  <c r="P82"/>
  <c r="V82"/>
  <c r="AB82"/>
  <c r="AH82"/>
  <c r="AL82"/>
  <c r="AR82"/>
  <c r="AJ82"/>
  <c r="AP82"/>
  <c r="BF82"/>
  <c r="AN82"/>
  <c r="AT82"/>
  <c r="BE82"/>
  <c r="BC82"/>
  <c r="BB82"/>
  <c r="AV82"/>
  <c r="AK82"/>
  <c r="AQ82"/>
  <c r="AW82"/>
  <c r="AX82"/>
  <c r="AM82"/>
  <c r="AS82"/>
  <c r="AY82"/>
  <c r="AZ82"/>
  <c r="BA82"/>
  <c r="AU82"/>
  <c r="F82"/>
  <c r="I82"/>
  <c r="H82"/>
  <c r="G82"/>
  <c r="C81"/>
  <c r="N81"/>
  <c r="D81"/>
  <c r="T81"/>
  <c r="Z81"/>
  <c r="AF81"/>
  <c r="L81"/>
  <c r="R81"/>
  <c r="X81"/>
  <c r="AD81"/>
  <c r="M81"/>
  <c r="S81"/>
  <c r="Y81"/>
  <c r="AE81"/>
  <c r="O81"/>
  <c r="U81"/>
  <c r="AA81"/>
  <c r="AG81"/>
  <c r="P81"/>
  <c r="V81"/>
  <c r="AB81"/>
  <c r="AH81"/>
  <c r="AL81"/>
  <c r="AR81"/>
  <c r="AJ81"/>
  <c r="AP81"/>
  <c r="BF81"/>
  <c r="AN81"/>
  <c r="AT81"/>
  <c r="BE81"/>
  <c r="BC81"/>
  <c r="BB81"/>
  <c r="AV81"/>
  <c r="AK81"/>
  <c r="AQ81"/>
  <c r="AW81"/>
  <c r="AX81"/>
  <c r="AM81"/>
  <c r="AS81"/>
  <c r="AY81"/>
  <c r="AZ81"/>
  <c r="BA81"/>
  <c r="AU81"/>
  <c r="F81"/>
  <c r="I81"/>
  <c r="H81"/>
  <c r="G81"/>
  <c r="C80"/>
  <c r="N80"/>
  <c r="D80"/>
  <c r="T80"/>
  <c r="Z80"/>
  <c r="AF80"/>
  <c r="L80"/>
  <c r="R80"/>
  <c r="X80"/>
  <c r="AD80"/>
  <c r="M80"/>
  <c r="S80"/>
  <c r="Y80"/>
  <c r="AE80"/>
  <c r="O80"/>
  <c r="U80"/>
  <c r="AA80"/>
  <c r="AG80"/>
  <c r="P80"/>
  <c r="V80"/>
  <c r="AB80"/>
  <c r="AH80"/>
  <c r="AL80"/>
  <c r="AR80"/>
  <c r="AJ80"/>
  <c r="AP80"/>
  <c r="BF80"/>
  <c r="AN80"/>
  <c r="AT80"/>
  <c r="BE80"/>
  <c r="BC80"/>
  <c r="BB80"/>
  <c r="AV80"/>
  <c r="AK80"/>
  <c r="AQ80"/>
  <c r="AW80"/>
  <c r="AX80"/>
  <c r="AM80"/>
  <c r="AS80"/>
  <c r="AY80"/>
  <c r="AZ80"/>
  <c r="BA80"/>
  <c r="AU80"/>
  <c r="F80"/>
  <c r="I80"/>
  <c r="H80"/>
  <c r="G80"/>
  <c r="C79"/>
  <c r="N79"/>
  <c r="D79"/>
  <c r="T79"/>
  <c r="Z79"/>
  <c r="AF79"/>
  <c r="L79"/>
  <c r="R79"/>
  <c r="X79"/>
  <c r="AD79"/>
  <c r="M79"/>
  <c r="S79"/>
  <c r="Y79"/>
  <c r="AE79"/>
  <c r="O79"/>
  <c r="U79"/>
  <c r="AA79"/>
  <c r="AG79"/>
  <c r="P79"/>
  <c r="V79"/>
  <c r="AB79"/>
  <c r="AH79"/>
  <c r="AL79"/>
  <c r="AR79"/>
  <c r="AJ79"/>
  <c r="AP79"/>
  <c r="BF79"/>
  <c r="AN79"/>
  <c r="AT79"/>
  <c r="BE79"/>
  <c r="BC79"/>
  <c r="BB79"/>
  <c r="AV79"/>
  <c r="AK79"/>
  <c r="AQ79"/>
  <c r="AW79"/>
  <c r="AX79"/>
  <c r="AM79"/>
  <c r="AS79"/>
  <c r="AY79"/>
  <c r="AZ79"/>
  <c r="BA79"/>
  <c r="AU79"/>
  <c r="F79"/>
  <c r="I79"/>
  <c r="H79"/>
  <c r="G79"/>
  <c r="C78"/>
  <c r="N78"/>
  <c r="D78"/>
  <c r="T78"/>
  <c r="Z78"/>
  <c r="AF78"/>
  <c r="L78"/>
  <c r="R78"/>
  <c r="X78"/>
  <c r="AD78"/>
  <c r="M78"/>
  <c r="S78"/>
  <c r="Y78"/>
  <c r="AE78"/>
  <c r="O78"/>
  <c r="U78"/>
  <c r="AA78"/>
  <c r="AG78"/>
  <c r="P78"/>
  <c r="V78"/>
  <c r="AB78"/>
  <c r="AH78"/>
  <c r="AL78"/>
  <c r="AR78"/>
  <c r="AJ78"/>
  <c r="AP78"/>
  <c r="BF78"/>
  <c r="AN78"/>
  <c r="AT78"/>
  <c r="BE78"/>
  <c r="BC78"/>
  <c r="BB78"/>
  <c r="AV78"/>
  <c r="AK78"/>
  <c r="AQ78"/>
  <c r="AW78"/>
  <c r="AX78"/>
  <c r="AM78"/>
  <c r="AS78"/>
  <c r="AY78"/>
  <c r="AZ78"/>
  <c r="BA78"/>
  <c r="AU78"/>
  <c r="F78"/>
  <c r="I78"/>
  <c r="H78"/>
  <c r="G78"/>
  <c r="C77"/>
  <c r="N77"/>
  <c r="D77"/>
  <c r="T77"/>
  <c r="Z77"/>
  <c r="AF77"/>
  <c r="L77"/>
  <c r="R77"/>
  <c r="X77"/>
  <c r="AD77"/>
  <c r="M77"/>
  <c r="S77"/>
  <c r="Y77"/>
  <c r="AE77"/>
  <c r="O77"/>
  <c r="U77"/>
  <c r="AA77"/>
  <c r="AG77"/>
  <c r="P77"/>
  <c r="V77"/>
  <c r="AB77"/>
  <c r="AH77"/>
  <c r="AL77"/>
  <c r="AR77"/>
  <c r="AJ77"/>
  <c r="AP77"/>
  <c r="BF77"/>
  <c r="AN77"/>
  <c r="AT77"/>
  <c r="BE77"/>
  <c r="BC77"/>
  <c r="BB77"/>
  <c r="AV77"/>
  <c r="AK77"/>
  <c r="AQ77"/>
  <c r="AW77"/>
  <c r="AX77"/>
  <c r="AM77"/>
  <c r="AS77"/>
  <c r="AY77"/>
  <c r="AZ77"/>
  <c r="BA77"/>
  <c r="AU77"/>
  <c r="F77"/>
  <c r="I77"/>
  <c r="H77"/>
  <c r="G77"/>
  <c r="C76"/>
  <c r="N76"/>
  <c r="D76"/>
  <c r="T76"/>
  <c r="Z76"/>
  <c r="AF76"/>
  <c r="L76"/>
  <c r="R76"/>
  <c r="X76"/>
  <c r="AD76"/>
  <c r="M76"/>
  <c r="S76"/>
  <c r="Y76"/>
  <c r="AE76"/>
  <c r="O76"/>
  <c r="U76"/>
  <c r="AA76"/>
  <c r="AG76"/>
  <c r="P76"/>
  <c r="V76"/>
  <c r="AB76"/>
  <c r="AH76"/>
  <c r="AL76"/>
  <c r="AR76"/>
  <c r="AJ76"/>
  <c r="AP76"/>
  <c r="BF76"/>
  <c r="AN76"/>
  <c r="AT76"/>
  <c r="BE76"/>
  <c r="BC76"/>
  <c r="BB76"/>
  <c r="AV76"/>
  <c r="AK76"/>
  <c r="AQ76"/>
  <c r="AW76"/>
  <c r="AX76"/>
  <c r="AM76"/>
  <c r="AS76"/>
  <c r="AY76"/>
  <c r="AZ76"/>
  <c r="BA76"/>
  <c r="AU76"/>
  <c r="F76"/>
  <c r="I76"/>
  <c r="H76"/>
  <c r="G76"/>
  <c r="C75"/>
  <c r="N75"/>
  <c r="D75"/>
  <c r="T75"/>
  <c r="Z75"/>
  <c r="AF75"/>
  <c r="L75"/>
  <c r="R75"/>
  <c r="X75"/>
  <c r="AD75"/>
  <c r="M75"/>
  <c r="S75"/>
  <c r="Y75"/>
  <c r="AE75"/>
  <c r="O75"/>
  <c r="U75"/>
  <c r="AA75"/>
  <c r="AG75"/>
  <c r="P75"/>
  <c r="V75"/>
  <c r="AB75"/>
  <c r="AH75"/>
  <c r="AL75"/>
  <c r="AR75"/>
  <c r="AJ75"/>
  <c r="AP75"/>
  <c r="BF75"/>
  <c r="AN75"/>
  <c r="AT75"/>
  <c r="BE75"/>
  <c r="BC75"/>
  <c r="BB75"/>
  <c r="AV75"/>
  <c r="AK75"/>
  <c r="AQ75"/>
  <c r="AW75"/>
  <c r="AX75"/>
  <c r="AM75"/>
  <c r="AS75"/>
  <c r="AY75"/>
  <c r="AZ75"/>
  <c r="BA75"/>
  <c r="AU75"/>
  <c r="F75"/>
  <c r="I75"/>
  <c r="H75"/>
  <c r="G75"/>
  <c r="C74"/>
  <c r="N74"/>
  <c r="D74"/>
  <c r="T74"/>
  <c r="Z74"/>
  <c r="AF74"/>
  <c r="L74"/>
  <c r="R74"/>
  <c r="X74"/>
  <c r="AD74"/>
  <c r="M74"/>
  <c r="S74"/>
  <c r="Y74"/>
  <c r="AE74"/>
  <c r="O74"/>
  <c r="U74"/>
  <c r="AA74"/>
  <c r="AG74"/>
  <c r="P74"/>
  <c r="V74"/>
  <c r="AB74"/>
  <c r="AH74"/>
  <c r="AL74"/>
  <c r="AR74"/>
  <c r="AJ74"/>
  <c r="AP74"/>
  <c r="BF74"/>
  <c r="AN74"/>
  <c r="AT74"/>
  <c r="BE74"/>
  <c r="BC74"/>
  <c r="BB74"/>
  <c r="AV74"/>
  <c r="AK74"/>
  <c r="AQ74"/>
  <c r="AW74"/>
  <c r="AX74"/>
  <c r="AM74"/>
  <c r="AS74"/>
  <c r="AY74"/>
  <c r="AZ74"/>
  <c r="BA74"/>
  <c r="AU74"/>
  <c r="F74"/>
  <c r="I74"/>
  <c r="H74"/>
  <c r="G74"/>
  <c r="C73"/>
  <c r="N73"/>
  <c r="D73"/>
  <c r="T73"/>
  <c r="Z73"/>
  <c r="AF73"/>
  <c r="L73"/>
  <c r="R73"/>
  <c r="X73"/>
  <c r="AD73"/>
  <c r="M73"/>
  <c r="S73"/>
  <c r="Y73"/>
  <c r="AE73"/>
  <c r="O73"/>
  <c r="U73"/>
  <c r="AA73"/>
  <c r="AG73"/>
  <c r="P73"/>
  <c r="V73"/>
  <c r="AB73"/>
  <c r="AH73"/>
  <c r="AL73"/>
  <c r="AR73"/>
  <c r="AJ73"/>
  <c r="AP73"/>
  <c r="BF73"/>
  <c r="AN73"/>
  <c r="AT73"/>
  <c r="BE73"/>
  <c r="BC73"/>
  <c r="BB73"/>
  <c r="AV73"/>
  <c r="AK73"/>
  <c r="AQ73"/>
  <c r="AW73"/>
  <c r="AX73"/>
  <c r="AM73"/>
  <c r="AS73"/>
  <c r="AY73"/>
  <c r="AZ73"/>
  <c r="BA73"/>
  <c r="AU73"/>
  <c r="F73"/>
  <c r="I73"/>
  <c r="H73"/>
  <c r="G73"/>
  <c r="C72"/>
  <c r="N72"/>
  <c r="D72"/>
  <c r="T72"/>
  <c r="Z72"/>
  <c r="AF72"/>
  <c r="L72"/>
  <c r="R72"/>
  <c r="X72"/>
  <c r="AD72"/>
  <c r="M72"/>
  <c r="S72"/>
  <c r="Y72"/>
  <c r="AE72"/>
  <c r="O72"/>
  <c r="U72"/>
  <c r="AA72"/>
  <c r="AG72"/>
  <c r="P72"/>
  <c r="V72"/>
  <c r="AB72"/>
  <c r="AH72"/>
  <c r="AL72"/>
  <c r="AR72"/>
  <c r="AJ72"/>
  <c r="AP72"/>
  <c r="BF72"/>
  <c r="AN72"/>
  <c r="AT72"/>
  <c r="BE72"/>
  <c r="BC72"/>
  <c r="BB72"/>
  <c r="AV72"/>
  <c r="AK72"/>
  <c r="AQ72"/>
  <c r="AW72"/>
  <c r="AX72"/>
  <c r="AM72"/>
  <c r="AS72"/>
  <c r="AY72"/>
  <c r="AZ72"/>
  <c r="BA72"/>
  <c r="AU72"/>
  <c r="F72"/>
  <c r="I72"/>
  <c r="H72"/>
  <c r="G72"/>
  <c r="C71"/>
  <c r="N71"/>
  <c r="D71"/>
  <c r="T71"/>
  <c r="Z71"/>
  <c r="AF71"/>
  <c r="L71"/>
  <c r="R71"/>
  <c r="X71"/>
  <c r="AD71"/>
  <c r="M71"/>
  <c r="S71"/>
  <c r="Y71"/>
  <c r="AE71"/>
  <c r="O71"/>
  <c r="U71"/>
  <c r="AA71"/>
  <c r="AG71"/>
  <c r="P71"/>
  <c r="V71"/>
  <c r="AB71"/>
  <c r="AH71"/>
  <c r="AL71"/>
  <c r="AR71"/>
  <c r="AJ71"/>
  <c r="AP71"/>
  <c r="BF71"/>
  <c r="AN71"/>
  <c r="AT71"/>
  <c r="BE71"/>
  <c r="BC71"/>
  <c r="BB71"/>
  <c r="AV71"/>
  <c r="AK71"/>
  <c r="AQ71"/>
  <c r="AW71"/>
  <c r="AX71"/>
  <c r="AM71"/>
  <c r="AS71"/>
  <c r="AY71"/>
  <c r="AZ71"/>
  <c r="BA71"/>
  <c r="AU71"/>
  <c r="F71"/>
  <c r="I71"/>
  <c r="H71"/>
  <c r="G71"/>
  <c r="C70"/>
  <c r="N70"/>
  <c r="D70"/>
  <c r="T70"/>
  <c r="Z70"/>
  <c r="AF70"/>
  <c r="L70"/>
  <c r="R70"/>
  <c r="X70"/>
  <c r="AD70"/>
  <c r="M70"/>
  <c r="S70"/>
  <c r="Y70"/>
  <c r="AE70"/>
  <c r="O70"/>
  <c r="U70"/>
  <c r="AA70"/>
  <c r="AG70"/>
  <c r="P70"/>
  <c r="V70"/>
  <c r="AB70"/>
  <c r="AH70"/>
  <c r="AL70"/>
  <c r="AR70"/>
  <c r="AJ70"/>
  <c r="AP70"/>
  <c r="BF70"/>
  <c r="AN70"/>
  <c r="AT70"/>
  <c r="BE70"/>
  <c r="BC70"/>
  <c r="BB70"/>
  <c r="AV70"/>
  <c r="AK70"/>
  <c r="AQ70"/>
  <c r="AW70"/>
  <c r="AX70"/>
  <c r="AM70"/>
  <c r="AS70"/>
  <c r="AY70"/>
  <c r="AZ70"/>
  <c r="BA70"/>
  <c r="AU70"/>
  <c r="F70"/>
  <c r="I70"/>
  <c r="H70"/>
  <c r="G70"/>
  <c r="C69"/>
  <c r="N69"/>
  <c r="D69"/>
  <c r="T69"/>
  <c r="Z69"/>
  <c r="AF69"/>
  <c r="L69"/>
  <c r="R69"/>
  <c r="X69"/>
  <c r="AD69"/>
  <c r="M69"/>
  <c r="S69"/>
  <c r="Y69"/>
  <c r="AE69"/>
  <c r="O69"/>
  <c r="U69"/>
  <c r="AA69"/>
  <c r="AG69"/>
  <c r="P69"/>
  <c r="V69"/>
  <c r="AB69"/>
  <c r="AH69"/>
  <c r="AL69"/>
  <c r="AR69"/>
  <c r="AJ69"/>
  <c r="AP69"/>
  <c r="BF69"/>
  <c r="AN69"/>
  <c r="AT69"/>
  <c r="BE69"/>
  <c r="BC69"/>
  <c r="BB69"/>
  <c r="AV69"/>
  <c r="AK69"/>
  <c r="AQ69"/>
  <c r="AW69"/>
  <c r="AX69"/>
  <c r="AM69"/>
  <c r="AS69"/>
  <c r="AY69"/>
  <c r="AZ69"/>
  <c r="BA69"/>
  <c r="AU69"/>
  <c r="F69"/>
  <c r="I69"/>
  <c r="H69"/>
  <c r="G69"/>
  <c r="C68"/>
  <c r="N68"/>
  <c r="D68"/>
  <c r="T68"/>
  <c r="Z68"/>
  <c r="AF68"/>
  <c r="L68"/>
  <c r="R68"/>
  <c r="X68"/>
  <c r="AD68"/>
  <c r="M68"/>
  <c r="S68"/>
  <c r="Y68"/>
  <c r="AE68"/>
  <c r="O68"/>
  <c r="U68"/>
  <c r="AA68"/>
  <c r="AG68"/>
  <c r="P68"/>
  <c r="V68"/>
  <c r="AB68"/>
  <c r="AH68"/>
  <c r="AL68"/>
  <c r="AR68"/>
  <c r="AJ68"/>
  <c r="AP68"/>
  <c r="BF68"/>
  <c r="AN68"/>
  <c r="AT68"/>
  <c r="BE68"/>
  <c r="BC68"/>
  <c r="BB68"/>
  <c r="AV68"/>
  <c r="AK68"/>
  <c r="AQ68"/>
  <c r="AW68"/>
  <c r="AX68"/>
  <c r="AM68"/>
  <c r="AS68"/>
  <c r="AY68"/>
  <c r="AZ68"/>
  <c r="BA68"/>
  <c r="AU68"/>
  <c r="F68"/>
  <c r="I68"/>
  <c r="H68"/>
  <c r="G68"/>
  <c r="C67"/>
  <c r="N67"/>
  <c r="D67"/>
  <c r="T67"/>
  <c r="Z67"/>
  <c r="AF67"/>
  <c r="L67"/>
  <c r="R67"/>
  <c r="X67"/>
  <c r="AD67"/>
  <c r="M67"/>
  <c r="S67"/>
  <c r="Y67"/>
  <c r="AE67"/>
  <c r="O67"/>
  <c r="U67"/>
  <c r="AA67"/>
  <c r="AG67"/>
  <c r="P67"/>
  <c r="V67"/>
  <c r="AB67"/>
  <c r="AH67"/>
  <c r="AL67"/>
  <c r="AR67"/>
  <c r="AJ67"/>
  <c r="AP67"/>
  <c r="BF67"/>
  <c r="AN67"/>
  <c r="AT67"/>
  <c r="BE67"/>
  <c r="BC67"/>
  <c r="BB67"/>
  <c r="AV67"/>
  <c r="AK67"/>
  <c r="AQ67"/>
  <c r="AW67"/>
  <c r="AX67"/>
  <c r="AM67"/>
  <c r="AS67"/>
  <c r="AY67"/>
  <c r="AZ67"/>
  <c r="BA67"/>
  <c r="AU67"/>
  <c r="F67"/>
  <c r="I67"/>
  <c r="H67"/>
  <c r="G67"/>
  <c r="C66"/>
  <c r="N66"/>
  <c r="D66"/>
  <c r="T66"/>
  <c r="Z66"/>
  <c r="AF66"/>
  <c r="L66"/>
  <c r="R66"/>
  <c r="X66"/>
  <c r="AD66"/>
  <c r="M66"/>
  <c r="S66"/>
  <c r="Y66"/>
  <c r="AE66"/>
  <c r="O66"/>
  <c r="U66"/>
  <c r="AA66"/>
  <c r="AG66"/>
  <c r="P66"/>
  <c r="V66"/>
  <c r="AB66"/>
  <c r="AH66"/>
  <c r="AL66"/>
  <c r="AR66"/>
  <c r="AJ66"/>
  <c r="AP66"/>
  <c r="BF66"/>
  <c r="AN66"/>
  <c r="AT66"/>
  <c r="BE66"/>
  <c r="BC66"/>
  <c r="BB66"/>
  <c r="AV66"/>
  <c r="AK66"/>
  <c r="AQ66"/>
  <c r="AW66"/>
  <c r="AX66"/>
  <c r="AM66"/>
  <c r="AS66"/>
  <c r="AY66"/>
  <c r="AZ66"/>
  <c r="BA66"/>
  <c r="AU66"/>
  <c r="F66"/>
  <c r="I66"/>
  <c r="H66"/>
  <c r="G66"/>
  <c r="C65"/>
  <c r="N65"/>
  <c r="D65"/>
  <c r="T65"/>
  <c r="Z65"/>
  <c r="AF65"/>
  <c r="L65"/>
  <c r="R65"/>
  <c r="X65"/>
  <c r="AD65"/>
  <c r="M65"/>
  <c r="S65"/>
  <c r="Y65"/>
  <c r="AE65"/>
  <c r="O65"/>
  <c r="U65"/>
  <c r="AA65"/>
  <c r="AG65"/>
  <c r="P65"/>
  <c r="V65"/>
  <c r="AB65"/>
  <c r="AH65"/>
  <c r="AL65"/>
  <c r="AR65"/>
  <c r="AJ65"/>
  <c r="AP65"/>
  <c r="BF65"/>
  <c r="AN65"/>
  <c r="AT65"/>
  <c r="BE65"/>
  <c r="BC65"/>
  <c r="BB65"/>
  <c r="AV65"/>
  <c r="AK65"/>
  <c r="AQ65"/>
  <c r="AW65"/>
  <c r="AX65"/>
  <c r="AM65"/>
  <c r="AS65"/>
  <c r="AY65"/>
  <c r="AZ65"/>
  <c r="BA65"/>
  <c r="AU65"/>
  <c r="F65"/>
  <c r="I65"/>
  <c r="H65"/>
  <c r="G65"/>
  <c r="C64"/>
  <c r="N64"/>
  <c r="D64"/>
  <c r="T64"/>
  <c r="Z64"/>
  <c r="AF64"/>
  <c r="L64"/>
  <c r="R64"/>
  <c r="X64"/>
  <c r="AD64"/>
  <c r="M64"/>
  <c r="S64"/>
  <c r="Y64"/>
  <c r="AE64"/>
  <c r="O64"/>
  <c r="U64"/>
  <c r="AA64"/>
  <c r="AG64"/>
  <c r="P64"/>
  <c r="V64"/>
  <c r="AB64"/>
  <c r="AH64"/>
  <c r="AL64"/>
  <c r="AR64"/>
  <c r="AJ64"/>
  <c r="AP64"/>
  <c r="BF64"/>
  <c r="AN64"/>
  <c r="AT64"/>
  <c r="BE64"/>
  <c r="BC64"/>
  <c r="BB64"/>
  <c r="AV64"/>
  <c r="AK64"/>
  <c r="AQ64"/>
  <c r="AW64"/>
  <c r="AX64"/>
  <c r="AM64"/>
  <c r="AS64"/>
  <c r="AY64"/>
  <c r="AZ64"/>
  <c r="BA64"/>
  <c r="AU64"/>
  <c r="F64"/>
  <c r="I64"/>
  <c r="H64"/>
  <c r="G64"/>
  <c r="C63"/>
  <c r="N63"/>
  <c r="D63"/>
  <c r="T63"/>
  <c r="Z63"/>
  <c r="AF63"/>
  <c r="L63"/>
  <c r="R63"/>
  <c r="X63"/>
  <c r="AD63"/>
  <c r="M63"/>
  <c r="S63"/>
  <c r="Y63"/>
  <c r="AE63"/>
  <c r="O63"/>
  <c r="U63"/>
  <c r="AA63"/>
  <c r="AG63"/>
  <c r="P63"/>
  <c r="V63"/>
  <c r="AB63"/>
  <c r="AH63"/>
  <c r="AL63"/>
  <c r="AR63"/>
  <c r="AJ63"/>
  <c r="AP63"/>
  <c r="BF63"/>
  <c r="AN63"/>
  <c r="AT63"/>
  <c r="BE63"/>
  <c r="BC63"/>
  <c r="BB63"/>
  <c r="AV63"/>
  <c r="AK63"/>
  <c r="AQ63"/>
  <c r="AW63"/>
  <c r="AX63"/>
  <c r="AM63"/>
  <c r="AS63"/>
  <c r="AY63"/>
  <c r="AZ63"/>
  <c r="BA63"/>
  <c r="AU63"/>
  <c r="F63"/>
  <c r="I63"/>
  <c r="H63"/>
  <c r="G63"/>
  <c r="C62"/>
  <c r="N62"/>
  <c r="D62"/>
  <c r="T62"/>
  <c r="Z62"/>
  <c r="AF62"/>
  <c r="L62"/>
  <c r="R62"/>
  <c r="X62"/>
  <c r="AD62"/>
  <c r="M62"/>
  <c r="S62"/>
  <c r="Y62"/>
  <c r="AE62"/>
  <c r="O62"/>
  <c r="U62"/>
  <c r="AA62"/>
  <c r="AG62"/>
  <c r="P62"/>
  <c r="V62"/>
  <c r="AB62"/>
  <c r="AH62"/>
  <c r="AL62"/>
  <c r="AR62"/>
  <c r="AJ62"/>
  <c r="AP62"/>
  <c r="BF62"/>
  <c r="AN62"/>
  <c r="AT62"/>
  <c r="BE62"/>
  <c r="BC62"/>
  <c r="BB62"/>
  <c r="AV62"/>
  <c r="AK62"/>
  <c r="AQ62"/>
  <c r="AW62"/>
  <c r="AX62"/>
  <c r="AM62"/>
  <c r="AS62"/>
  <c r="AY62"/>
  <c r="AZ62"/>
  <c r="BA62"/>
  <c r="AU62"/>
  <c r="F62"/>
  <c r="I62"/>
  <c r="H62"/>
  <c r="G62"/>
  <c r="C61"/>
  <c r="N61"/>
  <c r="D61"/>
  <c r="T61"/>
  <c r="Z61"/>
  <c r="AF61"/>
  <c r="L61"/>
  <c r="R61"/>
  <c r="X61"/>
  <c r="AD61"/>
  <c r="M61"/>
  <c r="S61"/>
  <c r="Y61"/>
  <c r="AE61"/>
  <c r="O61"/>
  <c r="U61"/>
  <c r="AA61"/>
  <c r="AG61"/>
  <c r="P61"/>
  <c r="V61"/>
  <c r="AB61"/>
  <c r="AH61"/>
  <c r="AL61"/>
  <c r="AR61"/>
  <c r="AJ61"/>
  <c r="AP61"/>
  <c r="BF61"/>
  <c r="AN61"/>
  <c r="AT61"/>
  <c r="BE61"/>
  <c r="BC61"/>
  <c r="BB61"/>
  <c r="AV61"/>
  <c r="AK61"/>
  <c r="AQ61"/>
  <c r="AW61"/>
  <c r="AX61"/>
  <c r="AM61"/>
  <c r="AS61"/>
  <c r="AY61"/>
  <c r="AZ61"/>
  <c r="BA61"/>
  <c r="AU61"/>
  <c r="F61"/>
  <c r="I61"/>
  <c r="H61"/>
  <c r="G61"/>
  <c r="C60"/>
  <c r="N60"/>
  <c r="D60"/>
  <c r="T60"/>
  <c r="Z60"/>
  <c r="AF60"/>
  <c r="L60"/>
  <c r="R60"/>
  <c r="X60"/>
  <c r="AD60"/>
  <c r="M60"/>
  <c r="S60"/>
  <c r="Y60"/>
  <c r="AE60"/>
  <c r="O60"/>
  <c r="U60"/>
  <c r="AA60"/>
  <c r="AG60"/>
  <c r="P60"/>
  <c r="V60"/>
  <c r="AB60"/>
  <c r="AH60"/>
  <c r="AL60"/>
  <c r="AR60"/>
  <c r="AJ60"/>
  <c r="AP60"/>
  <c r="BF60"/>
  <c r="AN60"/>
  <c r="AT60"/>
  <c r="BE60"/>
  <c r="BC60"/>
  <c r="BB60"/>
  <c r="AV60"/>
  <c r="AK60"/>
  <c r="AQ60"/>
  <c r="AW60"/>
  <c r="AX60"/>
  <c r="AM60"/>
  <c r="AS60"/>
  <c r="AY60"/>
  <c r="AZ60"/>
  <c r="BA60"/>
  <c r="AU60"/>
  <c r="F60"/>
  <c r="I60"/>
  <c r="H60"/>
  <c r="G60"/>
  <c r="C59"/>
  <c r="N59"/>
  <c r="D59"/>
  <c r="T59"/>
  <c r="Z59"/>
  <c r="AF59"/>
  <c r="L59"/>
  <c r="R59"/>
  <c r="X59"/>
  <c r="AD59"/>
  <c r="M59"/>
  <c r="S59"/>
  <c r="Y59"/>
  <c r="AE59"/>
  <c r="O59"/>
  <c r="U59"/>
  <c r="AA59"/>
  <c r="AG59"/>
  <c r="P59"/>
  <c r="V59"/>
  <c r="AB59"/>
  <c r="AH59"/>
  <c r="AL59"/>
  <c r="AR59"/>
  <c r="AJ59"/>
  <c r="AP59"/>
  <c r="BF59"/>
  <c r="AN59"/>
  <c r="AT59"/>
  <c r="BE59"/>
  <c r="BC59"/>
  <c r="BB59"/>
  <c r="AV59"/>
  <c r="AK59"/>
  <c r="AQ59"/>
  <c r="AW59"/>
  <c r="AX59"/>
  <c r="AM59"/>
  <c r="AS59"/>
  <c r="AY59"/>
  <c r="AZ59"/>
  <c r="BA59"/>
  <c r="AU59"/>
  <c r="F59"/>
  <c r="I59"/>
  <c r="H59"/>
  <c r="G59"/>
  <c r="C58"/>
  <c r="N58"/>
  <c r="D58"/>
  <c r="T58"/>
  <c r="Z58"/>
  <c r="AF58"/>
  <c r="L58"/>
  <c r="R58"/>
  <c r="X58"/>
  <c r="AD58"/>
  <c r="M58"/>
  <c r="S58"/>
  <c r="Y58"/>
  <c r="AE58"/>
  <c r="O58"/>
  <c r="U58"/>
  <c r="AA58"/>
  <c r="AG58"/>
  <c r="P58"/>
  <c r="V58"/>
  <c r="AB58"/>
  <c r="AH58"/>
  <c r="AL58"/>
  <c r="AR58"/>
  <c r="AJ58"/>
  <c r="AP58"/>
  <c r="BF58"/>
  <c r="AN58"/>
  <c r="AT58"/>
  <c r="BE58"/>
  <c r="BC58"/>
  <c r="BB58"/>
  <c r="AV58"/>
  <c r="AK58"/>
  <c r="AQ58"/>
  <c r="AW58"/>
  <c r="AX58"/>
  <c r="AM58"/>
  <c r="AS58"/>
  <c r="AY58"/>
  <c r="AZ58"/>
  <c r="BA58"/>
  <c r="AU58"/>
  <c r="F58"/>
  <c r="I58"/>
  <c r="H58"/>
  <c r="G58"/>
  <c r="C57"/>
  <c r="N57"/>
  <c r="D57"/>
  <c r="T57"/>
  <c r="Z57"/>
  <c r="AF57"/>
  <c r="L57"/>
  <c r="R57"/>
  <c r="X57"/>
  <c r="AD57"/>
  <c r="M57"/>
  <c r="S57"/>
  <c r="Y57"/>
  <c r="AE57"/>
  <c r="O57"/>
  <c r="U57"/>
  <c r="AA57"/>
  <c r="AG57"/>
  <c r="P57"/>
  <c r="V57"/>
  <c r="AB57"/>
  <c r="AH57"/>
  <c r="AL57"/>
  <c r="AR57"/>
  <c r="AJ57"/>
  <c r="AP57"/>
  <c r="BF57"/>
  <c r="AN57"/>
  <c r="AT57"/>
  <c r="BE57"/>
  <c r="BC57"/>
  <c r="BB57"/>
  <c r="AV57"/>
  <c r="AK57"/>
  <c r="AQ57"/>
  <c r="AW57"/>
  <c r="AX57"/>
  <c r="AM57"/>
  <c r="AS57"/>
  <c r="AY57"/>
  <c r="AZ57"/>
  <c r="BA57"/>
  <c r="AU57"/>
  <c r="F57"/>
  <c r="I57"/>
  <c r="H57"/>
  <c r="G57"/>
  <c r="C56"/>
  <c r="N56"/>
  <c r="D56"/>
  <c r="T56"/>
  <c r="Z56"/>
  <c r="AF56"/>
  <c r="L56"/>
  <c r="R56"/>
  <c r="X56"/>
  <c r="AD56"/>
  <c r="M56"/>
  <c r="S56"/>
  <c r="Y56"/>
  <c r="AE56"/>
  <c r="O56"/>
  <c r="U56"/>
  <c r="AA56"/>
  <c r="AG56"/>
  <c r="P56"/>
  <c r="V56"/>
  <c r="AB56"/>
  <c r="AH56"/>
  <c r="AL56"/>
  <c r="AR56"/>
  <c r="AJ56"/>
  <c r="AP56"/>
  <c r="BF56"/>
  <c r="AN56"/>
  <c r="AT56"/>
  <c r="BE56"/>
  <c r="BC56"/>
  <c r="BB56"/>
  <c r="AV56"/>
  <c r="AK56"/>
  <c r="AQ56"/>
  <c r="AW56"/>
  <c r="AX56"/>
  <c r="AM56"/>
  <c r="AS56"/>
  <c r="AY56"/>
  <c r="AZ56"/>
  <c r="BA56"/>
  <c r="AU56"/>
  <c r="F56"/>
  <c r="I56"/>
  <c r="H56"/>
  <c r="G56"/>
  <c r="C55"/>
  <c r="N55"/>
  <c r="D55"/>
  <c r="T55"/>
  <c r="Z55"/>
  <c r="AF55"/>
  <c r="L55"/>
  <c r="R55"/>
  <c r="X55"/>
  <c r="AD55"/>
  <c r="M55"/>
  <c r="S55"/>
  <c r="Y55"/>
  <c r="AE55"/>
  <c r="O55"/>
  <c r="U55"/>
  <c r="AA55"/>
  <c r="AG55"/>
  <c r="P55"/>
  <c r="V55"/>
  <c r="AB55"/>
  <c r="AH55"/>
  <c r="AL55"/>
  <c r="AR55"/>
  <c r="AJ55"/>
  <c r="AP55"/>
  <c r="BF55"/>
  <c r="AN55"/>
  <c r="AT55"/>
  <c r="BE55"/>
  <c r="BC55"/>
  <c r="BB55"/>
  <c r="AV55"/>
  <c r="AK55"/>
  <c r="AQ55"/>
  <c r="AW55"/>
  <c r="AX55"/>
  <c r="AM55"/>
  <c r="AS55"/>
  <c r="AY55"/>
  <c r="AZ55"/>
  <c r="BA55"/>
  <c r="AU55"/>
  <c r="F55"/>
  <c r="I55"/>
  <c r="H55"/>
  <c r="G55"/>
  <c r="C54"/>
  <c r="N54"/>
  <c r="D54"/>
  <c r="T54"/>
  <c r="Z54"/>
  <c r="AF54"/>
  <c r="L54"/>
  <c r="R54"/>
  <c r="X54"/>
  <c r="AD54"/>
  <c r="M54"/>
  <c r="S54"/>
  <c r="Y54"/>
  <c r="AE54"/>
  <c r="O54"/>
  <c r="U54"/>
  <c r="AA54"/>
  <c r="AG54"/>
  <c r="P54"/>
  <c r="V54"/>
  <c r="AB54"/>
  <c r="AH54"/>
  <c r="AL54"/>
  <c r="AR54"/>
  <c r="AJ54"/>
  <c r="AP54"/>
  <c r="BF54"/>
  <c r="AN54"/>
  <c r="AT54"/>
  <c r="BE54"/>
  <c r="BC54"/>
  <c r="BB54"/>
  <c r="AV54"/>
  <c r="AK54"/>
  <c r="AQ54"/>
  <c r="AW54"/>
  <c r="AX54"/>
  <c r="AM54"/>
  <c r="AS54"/>
  <c r="AY54"/>
  <c r="AZ54"/>
  <c r="BA54"/>
  <c r="AU54"/>
  <c r="F54"/>
  <c r="I54"/>
  <c r="H54"/>
  <c r="G54"/>
  <c r="C53"/>
  <c r="N53"/>
  <c r="D53"/>
  <c r="T53"/>
  <c r="Z53"/>
  <c r="AF53"/>
  <c r="L53"/>
  <c r="R53"/>
  <c r="X53"/>
  <c r="AD53"/>
  <c r="M53"/>
  <c r="S53"/>
  <c r="Y53"/>
  <c r="AE53"/>
  <c r="O53"/>
  <c r="U53"/>
  <c r="AA53"/>
  <c r="AG53"/>
  <c r="P53"/>
  <c r="V53"/>
  <c r="AB53"/>
  <c r="AH53"/>
  <c r="AL53"/>
  <c r="AR53"/>
  <c r="AJ53"/>
  <c r="AP53"/>
  <c r="BF53"/>
  <c r="AN53"/>
  <c r="AT53"/>
  <c r="BE53"/>
  <c r="BC53"/>
  <c r="BB53"/>
  <c r="AV53"/>
  <c r="AK53"/>
  <c r="AQ53"/>
  <c r="AW53"/>
  <c r="AX53"/>
  <c r="AM53"/>
  <c r="AS53"/>
  <c r="AY53"/>
  <c r="AZ53"/>
  <c r="BA53"/>
  <c r="AU53"/>
  <c r="F53"/>
  <c r="I53"/>
  <c r="H53"/>
  <c r="G53"/>
  <c r="C52"/>
  <c r="N52"/>
  <c r="D52"/>
  <c r="T52"/>
  <c r="Z52"/>
  <c r="AF52"/>
  <c r="L52"/>
  <c r="R52"/>
  <c r="X52"/>
  <c r="AD52"/>
  <c r="M52"/>
  <c r="S52"/>
  <c r="Y52"/>
  <c r="AE52"/>
  <c r="O52"/>
  <c r="U52"/>
  <c r="AA52"/>
  <c r="AG52"/>
  <c r="P52"/>
  <c r="V52"/>
  <c r="AB52"/>
  <c r="AH52"/>
  <c r="AL52"/>
  <c r="AR52"/>
  <c r="AJ52"/>
  <c r="AP52"/>
  <c r="BF52"/>
  <c r="AN52"/>
  <c r="AT52"/>
  <c r="BE52"/>
  <c r="BC52"/>
  <c r="BB52"/>
  <c r="AV52"/>
  <c r="AK52"/>
  <c r="AQ52"/>
  <c r="AW52"/>
  <c r="AX52"/>
  <c r="AM52"/>
  <c r="AS52"/>
  <c r="AY52"/>
  <c r="AZ52"/>
  <c r="BA52"/>
  <c r="AU52"/>
  <c r="F52"/>
  <c r="I52"/>
  <c r="H52"/>
  <c r="G52"/>
  <c r="C51"/>
  <c r="N51"/>
  <c r="D51"/>
  <c r="T51"/>
  <c r="Z51"/>
  <c r="AF51"/>
  <c r="L51"/>
  <c r="R51"/>
  <c r="X51"/>
  <c r="AD51"/>
  <c r="M51"/>
  <c r="S51"/>
  <c r="Y51"/>
  <c r="AE51"/>
  <c r="O51"/>
  <c r="U51"/>
  <c r="AA51"/>
  <c r="AG51"/>
  <c r="P51"/>
  <c r="V51"/>
  <c r="AB51"/>
  <c r="AH51"/>
  <c r="AL51"/>
  <c r="AR51"/>
  <c r="AJ51"/>
  <c r="AP51"/>
  <c r="BF51"/>
  <c r="AN51"/>
  <c r="AT51"/>
  <c r="BE51"/>
  <c r="BC51"/>
  <c r="BB51"/>
  <c r="AV51"/>
  <c r="AK51"/>
  <c r="AQ51"/>
  <c r="AW51"/>
  <c r="AX51"/>
  <c r="AM51"/>
  <c r="AS51"/>
  <c r="AY51"/>
  <c r="AZ51"/>
  <c r="BA51"/>
  <c r="AU51"/>
  <c r="F51"/>
  <c r="I51"/>
  <c r="H51"/>
  <c r="G51"/>
  <c r="C50"/>
  <c r="N50"/>
  <c r="D50"/>
  <c r="T50"/>
  <c r="Z50"/>
  <c r="AF50"/>
  <c r="L50"/>
  <c r="R50"/>
  <c r="X50"/>
  <c r="AD50"/>
  <c r="M50"/>
  <c r="S50"/>
  <c r="Y50"/>
  <c r="AE50"/>
  <c r="O50"/>
  <c r="U50"/>
  <c r="AA50"/>
  <c r="AG50"/>
  <c r="P50"/>
  <c r="V50"/>
  <c r="AB50"/>
  <c r="AH50"/>
  <c r="AL50"/>
  <c r="AR50"/>
  <c r="AJ50"/>
  <c r="AP50"/>
  <c r="BF50"/>
  <c r="AN50"/>
  <c r="AT50"/>
  <c r="BE50"/>
  <c r="BC50"/>
  <c r="BB50"/>
  <c r="AV50"/>
  <c r="AK50"/>
  <c r="AQ50"/>
  <c r="AW50"/>
  <c r="AX50"/>
  <c r="AM50"/>
  <c r="AS50"/>
  <c r="AY50"/>
  <c r="AZ50"/>
  <c r="BA50"/>
  <c r="AU50"/>
  <c r="F50"/>
  <c r="I50"/>
  <c r="H50"/>
  <c r="G50"/>
  <c r="C49"/>
  <c r="N49"/>
  <c r="D49"/>
  <c r="T49"/>
  <c r="Z49"/>
  <c r="AF49"/>
  <c r="L49"/>
  <c r="R49"/>
  <c r="X49"/>
  <c r="AD49"/>
  <c r="M49"/>
  <c r="S49"/>
  <c r="Y49"/>
  <c r="AE49"/>
  <c r="O49"/>
  <c r="U49"/>
  <c r="AA49"/>
  <c r="AG49"/>
  <c r="P49"/>
  <c r="V49"/>
  <c r="AB49"/>
  <c r="AH49"/>
  <c r="AL49"/>
  <c r="AR49"/>
  <c r="AJ49"/>
  <c r="AP49"/>
  <c r="BF49"/>
  <c r="AN49"/>
  <c r="AT49"/>
  <c r="BE49"/>
  <c r="BC49"/>
  <c r="BB49"/>
  <c r="AV49"/>
  <c r="AK49"/>
  <c r="AQ49"/>
  <c r="AW49"/>
  <c r="AX49"/>
  <c r="AM49"/>
  <c r="AS49"/>
  <c r="AY49"/>
  <c r="AZ49"/>
  <c r="BA49"/>
  <c r="AU49"/>
  <c r="F49"/>
  <c r="I49"/>
  <c r="H49"/>
  <c r="G49"/>
  <c r="C48"/>
  <c r="N48"/>
  <c r="D48"/>
  <c r="T48"/>
  <c r="Z48"/>
  <c r="AF48"/>
  <c r="L48"/>
  <c r="R48"/>
  <c r="X48"/>
  <c r="AD48"/>
  <c r="M48"/>
  <c r="S48"/>
  <c r="Y48"/>
  <c r="AE48"/>
  <c r="O48"/>
  <c r="U48"/>
  <c r="AA48"/>
  <c r="AG48"/>
  <c r="P48"/>
  <c r="V48"/>
  <c r="AB48"/>
  <c r="AH48"/>
  <c r="AL48"/>
  <c r="AR48"/>
  <c r="AJ48"/>
  <c r="AP48"/>
  <c r="BF48"/>
  <c r="AN48"/>
  <c r="AT48"/>
  <c r="BE48"/>
  <c r="BC48"/>
  <c r="BB48"/>
  <c r="AV48"/>
  <c r="AK48"/>
  <c r="AQ48"/>
  <c r="AW48"/>
  <c r="AX48"/>
  <c r="AM48"/>
  <c r="AS48"/>
  <c r="AY48"/>
  <c r="AZ48"/>
  <c r="BA48"/>
  <c r="AU48"/>
  <c r="F48"/>
  <c r="I48"/>
  <c r="H48"/>
  <c r="G48"/>
  <c r="C47"/>
  <c r="N47"/>
  <c r="D47"/>
  <c r="T47"/>
  <c r="Z47"/>
  <c r="AF47"/>
  <c r="L47"/>
  <c r="R47"/>
  <c r="X47"/>
  <c r="AD47"/>
  <c r="M47"/>
  <c r="S47"/>
  <c r="Y47"/>
  <c r="AE47"/>
  <c r="O47"/>
  <c r="U47"/>
  <c r="AA47"/>
  <c r="AG47"/>
  <c r="P47"/>
  <c r="V47"/>
  <c r="AB47"/>
  <c r="AH47"/>
  <c r="AL47"/>
  <c r="AR47"/>
  <c r="AJ47"/>
  <c r="AP47"/>
  <c r="BF47"/>
  <c r="AN47"/>
  <c r="AT47"/>
  <c r="BE47"/>
  <c r="BC47"/>
  <c r="BB47"/>
  <c r="AV47"/>
  <c r="AK47"/>
  <c r="AQ47"/>
  <c r="AW47"/>
  <c r="AX47"/>
  <c r="AM47"/>
  <c r="AS47"/>
  <c r="AY47"/>
  <c r="AZ47"/>
  <c r="BA47"/>
  <c r="AU47"/>
  <c r="F47"/>
  <c r="I47"/>
  <c r="H47"/>
  <c r="G47"/>
  <c r="C46"/>
  <c r="N46"/>
  <c r="D46"/>
  <c r="T46"/>
  <c r="Z46"/>
  <c r="AF46"/>
  <c r="L46"/>
  <c r="R46"/>
  <c r="X46"/>
  <c r="AD46"/>
  <c r="M46"/>
  <c r="S46"/>
  <c r="Y46"/>
  <c r="AE46"/>
  <c r="O46"/>
  <c r="U46"/>
  <c r="AA46"/>
  <c r="AG46"/>
  <c r="P46"/>
  <c r="V46"/>
  <c r="AB46"/>
  <c r="AH46"/>
  <c r="AL46"/>
  <c r="AR46"/>
  <c r="AJ46"/>
  <c r="AP46"/>
  <c r="BF46"/>
  <c r="AN46"/>
  <c r="AT46"/>
  <c r="BE46"/>
  <c r="BC46"/>
  <c r="BB46"/>
  <c r="AV46"/>
  <c r="AK46"/>
  <c r="AQ46"/>
  <c r="AW46"/>
  <c r="AX46"/>
  <c r="AM46"/>
  <c r="AS46"/>
  <c r="AY46"/>
  <c r="AZ46"/>
  <c r="BA46"/>
  <c r="AU46"/>
  <c r="F46"/>
  <c r="I46"/>
  <c r="H46"/>
  <c r="G46"/>
  <c r="C45"/>
  <c r="N45"/>
  <c r="D45"/>
  <c r="T45"/>
  <c r="Z45"/>
  <c r="AF45"/>
  <c r="L45"/>
  <c r="R45"/>
  <c r="X45"/>
  <c r="AD45"/>
  <c r="M45"/>
  <c r="S45"/>
  <c r="Y45"/>
  <c r="AE45"/>
  <c r="O45"/>
  <c r="U45"/>
  <c r="AA45"/>
  <c r="AG45"/>
  <c r="P45"/>
  <c r="V45"/>
  <c r="AB45"/>
  <c r="AH45"/>
  <c r="AL45"/>
  <c r="AR45"/>
  <c r="AJ45"/>
  <c r="AP45"/>
  <c r="BF45"/>
  <c r="AN45"/>
  <c r="AT45"/>
  <c r="BE45"/>
  <c r="BC45"/>
  <c r="BB45"/>
  <c r="AV45"/>
  <c r="AK45"/>
  <c r="AQ45"/>
  <c r="AW45"/>
  <c r="AX45"/>
  <c r="AM45"/>
  <c r="AS45"/>
  <c r="AY45"/>
  <c r="AZ45"/>
  <c r="BA45"/>
  <c r="AU45"/>
  <c r="F45"/>
  <c r="I45"/>
  <c r="H45"/>
  <c r="G45"/>
  <c r="C44"/>
  <c r="N44"/>
  <c r="D44"/>
  <c r="T44"/>
  <c r="Z44"/>
  <c r="AF44"/>
  <c r="L44"/>
  <c r="R44"/>
  <c r="X44"/>
  <c r="AD44"/>
  <c r="M44"/>
  <c r="S44"/>
  <c r="Y44"/>
  <c r="AE44"/>
  <c r="O44"/>
  <c r="U44"/>
  <c r="AA44"/>
  <c r="AG44"/>
  <c r="P44"/>
  <c r="V44"/>
  <c r="AB44"/>
  <c r="AH44"/>
  <c r="AL44"/>
  <c r="AR44"/>
  <c r="AJ44"/>
  <c r="AP44"/>
  <c r="BF44"/>
  <c r="AN44"/>
  <c r="AT44"/>
  <c r="BE44"/>
  <c r="BC44"/>
  <c r="BB44"/>
  <c r="AV44"/>
  <c r="AK44"/>
  <c r="AQ44"/>
  <c r="AW44"/>
  <c r="AX44"/>
  <c r="AM44"/>
  <c r="AS44"/>
  <c r="AY44"/>
  <c r="AZ44"/>
  <c r="BA44"/>
  <c r="AU44"/>
  <c r="F44"/>
  <c r="I44"/>
  <c r="H44"/>
  <c r="G44"/>
  <c r="C43"/>
  <c r="N43"/>
  <c r="D43"/>
  <c r="T43"/>
  <c r="Z43"/>
  <c r="AF43"/>
  <c r="L43"/>
  <c r="R43"/>
  <c r="X43"/>
  <c r="AD43"/>
  <c r="M43"/>
  <c r="S43"/>
  <c r="Y43"/>
  <c r="AE43"/>
  <c r="O43"/>
  <c r="U43"/>
  <c r="AA43"/>
  <c r="AG43"/>
  <c r="P43"/>
  <c r="V43"/>
  <c r="AB43"/>
  <c r="AH43"/>
  <c r="AL43"/>
  <c r="AR43"/>
  <c r="AJ43"/>
  <c r="AP43"/>
  <c r="BF43"/>
  <c r="AN43"/>
  <c r="AT43"/>
  <c r="BE43"/>
  <c r="BC43"/>
  <c r="BB43"/>
  <c r="AV43"/>
  <c r="AK43"/>
  <c r="AQ43"/>
  <c r="AW43"/>
  <c r="AX43"/>
  <c r="AM43"/>
  <c r="AS43"/>
  <c r="AY43"/>
  <c r="AZ43"/>
  <c r="BA43"/>
  <c r="AU43"/>
  <c r="F43"/>
  <c r="I43"/>
  <c r="H43"/>
  <c r="G43"/>
  <c r="C42"/>
  <c r="N42"/>
  <c r="D42"/>
  <c r="T42"/>
  <c r="Z42"/>
  <c r="AF42"/>
  <c r="L42"/>
  <c r="R42"/>
  <c r="X42"/>
  <c r="AD42"/>
  <c r="M42"/>
  <c r="S42"/>
  <c r="Y42"/>
  <c r="AE42"/>
  <c r="O42"/>
  <c r="U42"/>
  <c r="AA42"/>
  <c r="AG42"/>
  <c r="P42"/>
  <c r="V42"/>
  <c r="AB42"/>
  <c r="AH42"/>
  <c r="AL42"/>
  <c r="AR42"/>
  <c r="AJ42"/>
  <c r="AP42"/>
  <c r="BF42"/>
  <c r="AN42"/>
  <c r="AT42"/>
  <c r="BE42"/>
  <c r="BC42"/>
  <c r="BB42"/>
  <c r="AV42"/>
  <c r="AK42"/>
  <c r="AQ42"/>
  <c r="AW42"/>
  <c r="AX42"/>
  <c r="AM42"/>
  <c r="AS42"/>
  <c r="AY42"/>
  <c r="AZ42"/>
  <c r="BA42"/>
  <c r="AU42"/>
  <c r="F42"/>
  <c r="I42"/>
  <c r="H42"/>
  <c r="G42"/>
  <c r="C41"/>
  <c r="N41"/>
  <c r="D41"/>
  <c r="T41"/>
  <c r="Z41"/>
  <c r="AF41"/>
  <c r="L41"/>
  <c r="R41"/>
  <c r="X41"/>
  <c r="AD41"/>
  <c r="M41"/>
  <c r="S41"/>
  <c r="Y41"/>
  <c r="AE41"/>
  <c r="O41"/>
  <c r="U41"/>
  <c r="AA41"/>
  <c r="AG41"/>
  <c r="P41"/>
  <c r="V41"/>
  <c r="AB41"/>
  <c r="AH41"/>
  <c r="AL41"/>
  <c r="AR41"/>
  <c r="AJ41"/>
  <c r="AP41"/>
  <c r="BF41"/>
  <c r="AN41"/>
  <c r="AT41"/>
  <c r="BE41"/>
  <c r="BC41"/>
  <c r="BB41"/>
  <c r="AV41"/>
  <c r="AK41"/>
  <c r="AQ41"/>
  <c r="AW41"/>
  <c r="AX41"/>
  <c r="AM41"/>
  <c r="AS41"/>
  <c r="AY41"/>
  <c r="AZ41"/>
  <c r="BA41"/>
  <c r="AU41"/>
  <c r="F41"/>
  <c r="I41"/>
  <c r="H41"/>
  <c r="G41"/>
  <c r="C40"/>
  <c r="N40"/>
  <c r="D40"/>
  <c r="T40"/>
  <c r="Z40"/>
  <c r="AF40"/>
  <c r="L40"/>
  <c r="R40"/>
  <c r="X40"/>
  <c r="AD40"/>
  <c r="M40"/>
  <c r="S40"/>
  <c r="Y40"/>
  <c r="AE40"/>
  <c r="O40"/>
  <c r="U40"/>
  <c r="AA40"/>
  <c r="AG40"/>
  <c r="P40"/>
  <c r="V40"/>
  <c r="AB40"/>
  <c r="AH40"/>
  <c r="AL40"/>
  <c r="AR40"/>
  <c r="AJ40"/>
  <c r="AP40"/>
  <c r="BF40"/>
  <c r="AN40"/>
  <c r="AT40"/>
  <c r="BE40"/>
  <c r="BC40"/>
  <c r="BB40"/>
  <c r="AV40"/>
  <c r="AK40"/>
  <c r="AQ40"/>
  <c r="AW40"/>
  <c r="AX40"/>
  <c r="AM40"/>
  <c r="AS40"/>
  <c r="AY40"/>
  <c r="AZ40"/>
  <c r="BA40"/>
  <c r="AU40"/>
  <c r="F40"/>
  <c r="I40"/>
  <c r="H40"/>
  <c r="G40"/>
  <c r="C39"/>
  <c r="N39"/>
  <c r="D39"/>
  <c r="T39"/>
  <c r="Z39"/>
  <c r="AF39"/>
  <c r="L39"/>
  <c r="R39"/>
  <c r="X39"/>
  <c r="AD39"/>
  <c r="M39"/>
  <c r="S39"/>
  <c r="Y39"/>
  <c r="AE39"/>
  <c r="O39"/>
  <c r="U39"/>
  <c r="AA39"/>
  <c r="AG39"/>
  <c r="P39"/>
  <c r="V39"/>
  <c r="AB39"/>
  <c r="AH39"/>
  <c r="AL39"/>
  <c r="AR39"/>
  <c r="AJ39"/>
  <c r="AP39"/>
  <c r="BF39"/>
  <c r="AN39"/>
  <c r="AT39"/>
  <c r="BE39"/>
  <c r="BC39"/>
  <c r="BB39"/>
  <c r="AV39"/>
  <c r="AK39"/>
  <c r="AQ39"/>
  <c r="AW39"/>
  <c r="AX39"/>
  <c r="AM39"/>
  <c r="AS39"/>
  <c r="AY39"/>
  <c r="AZ39"/>
  <c r="BA39"/>
  <c r="AU39"/>
  <c r="F39"/>
  <c r="I39"/>
  <c r="H39"/>
  <c r="G39"/>
  <c r="C38"/>
  <c r="N38"/>
  <c r="D38"/>
  <c r="T38"/>
  <c r="Z38"/>
  <c r="AF38"/>
  <c r="L38"/>
  <c r="R38"/>
  <c r="X38"/>
  <c r="AD38"/>
  <c r="M38"/>
  <c r="S38"/>
  <c r="Y38"/>
  <c r="AE38"/>
  <c r="O38"/>
  <c r="U38"/>
  <c r="AA38"/>
  <c r="AG38"/>
  <c r="P38"/>
  <c r="V38"/>
  <c r="AB38"/>
  <c r="AH38"/>
  <c r="AL38"/>
  <c r="AR38"/>
  <c r="AJ38"/>
  <c r="AP38"/>
  <c r="BF38"/>
  <c r="AN38"/>
  <c r="AT38"/>
  <c r="BE38"/>
  <c r="BC38"/>
  <c r="BB38"/>
  <c r="AV38"/>
  <c r="AK38"/>
  <c r="AQ38"/>
  <c r="AW38"/>
  <c r="AX38"/>
  <c r="AM38"/>
  <c r="AS38"/>
  <c r="AY38"/>
  <c r="AZ38"/>
  <c r="BA38"/>
  <c r="AU38"/>
  <c r="F38"/>
  <c r="I38"/>
  <c r="H38"/>
  <c r="G38"/>
  <c r="C37"/>
  <c r="N37"/>
  <c r="D37"/>
  <c r="T37"/>
  <c r="Z37"/>
  <c r="AF37"/>
  <c r="L37"/>
  <c r="R37"/>
  <c r="X37"/>
  <c r="AD37"/>
  <c r="M37"/>
  <c r="S37"/>
  <c r="Y37"/>
  <c r="AE37"/>
  <c r="O37"/>
  <c r="U37"/>
  <c r="AA37"/>
  <c r="AG37"/>
  <c r="P37"/>
  <c r="V37"/>
  <c r="AB37"/>
  <c r="AH37"/>
  <c r="AL37"/>
  <c r="AR37"/>
  <c r="AJ37"/>
  <c r="AP37"/>
  <c r="BF37"/>
  <c r="AN37"/>
  <c r="AT37"/>
  <c r="BE37"/>
  <c r="BC37"/>
  <c r="BB37"/>
  <c r="AV37"/>
  <c r="AK37"/>
  <c r="AQ37"/>
  <c r="AW37"/>
  <c r="AX37"/>
  <c r="AM37"/>
  <c r="AS37"/>
  <c r="AY37"/>
  <c r="AZ37"/>
  <c r="BA37"/>
  <c r="AU37"/>
  <c r="F37"/>
  <c r="I37"/>
  <c r="H37"/>
  <c r="G37"/>
  <c r="C36"/>
  <c r="N36"/>
  <c r="D36"/>
  <c r="T36"/>
  <c r="Z36"/>
  <c r="AF36"/>
  <c r="L36"/>
  <c r="R36"/>
  <c r="X36"/>
  <c r="AD36"/>
  <c r="M36"/>
  <c r="S36"/>
  <c r="Y36"/>
  <c r="AE36"/>
  <c r="O36"/>
  <c r="U36"/>
  <c r="AA36"/>
  <c r="AG36"/>
  <c r="P36"/>
  <c r="V36"/>
  <c r="AB36"/>
  <c r="AH36"/>
  <c r="AL36"/>
  <c r="AR36"/>
  <c r="AJ36"/>
  <c r="AP36"/>
  <c r="BF36"/>
  <c r="AN36"/>
  <c r="AT36"/>
  <c r="BE36"/>
  <c r="BC36"/>
  <c r="BB36"/>
  <c r="AV36"/>
  <c r="AK36"/>
  <c r="AQ36"/>
  <c r="AW36"/>
  <c r="AX36"/>
  <c r="AM36"/>
  <c r="AS36"/>
  <c r="AY36"/>
  <c r="AZ36"/>
  <c r="BA36"/>
  <c r="AU36"/>
  <c r="F36"/>
  <c r="I36"/>
  <c r="H36"/>
  <c r="G36"/>
  <c r="C35"/>
  <c r="N35"/>
  <c r="D35"/>
  <c r="T35"/>
  <c r="Z35"/>
  <c r="AF35"/>
  <c r="L35"/>
  <c r="R35"/>
  <c r="X35"/>
  <c r="AD35"/>
  <c r="M35"/>
  <c r="S35"/>
  <c r="Y35"/>
  <c r="AE35"/>
  <c r="O35"/>
  <c r="U35"/>
  <c r="AA35"/>
  <c r="AG35"/>
  <c r="P35"/>
  <c r="V35"/>
  <c r="AB35"/>
  <c r="AH35"/>
  <c r="AL35"/>
  <c r="AR35"/>
  <c r="AJ35"/>
  <c r="AP35"/>
  <c r="BF35"/>
  <c r="AN35"/>
  <c r="AT35"/>
  <c r="BE35"/>
  <c r="BC35"/>
  <c r="BB35"/>
  <c r="AV35"/>
  <c r="AK35"/>
  <c r="AQ35"/>
  <c r="AW35"/>
  <c r="AX35"/>
  <c r="AM35"/>
  <c r="AS35"/>
  <c r="AY35"/>
  <c r="AZ35"/>
  <c r="BA35"/>
  <c r="AU35"/>
  <c r="F35"/>
  <c r="I35"/>
  <c r="H35"/>
  <c r="G35"/>
  <c r="C34"/>
  <c r="N34"/>
  <c r="D34"/>
  <c r="T34"/>
  <c r="Z34"/>
  <c r="AF34"/>
  <c r="L34"/>
  <c r="R34"/>
  <c r="X34"/>
  <c r="AD34"/>
  <c r="M34"/>
  <c r="S34"/>
  <c r="Y34"/>
  <c r="AE34"/>
  <c r="O34"/>
  <c r="U34"/>
  <c r="AA34"/>
  <c r="AG34"/>
  <c r="P34"/>
  <c r="V34"/>
  <c r="AB34"/>
  <c r="AH34"/>
  <c r="AL34"/>
  <c r="AR34"/>
  <c r="AJ34"/>
  <c r="AP34"/>
  <c r="BF34"/>
  <c r="AN34"/>
  <c r="AT34"/>
  <c r="BE34"/>
  <c r="BC34"/>
  <c r="BB34"/>
  <c r="AV34"/>
  <c r="AK34"/>
  <c r="AQ34"/>
  <c r="AW34"/>
  <c r="AX34"/>
  <c r="AM34"/>
  <c r="AS34"/>
  <c r="AY34"/>
  <c r="AZ34"/>
  <c r="BA34"/>
  <c r="AU34"/>
  <c r="F34"/>
  <c r="I34"/>
  <c r="H34"/>
  <c r="G34"/>
  <c r="C33"/>
  <c r="N33"/>
  <c r="D33"/>
  <c r="T33"/>
  <c r="Z33"/>
  <c r="AF33"/>
  <c r="L33"/>
  <c r="R33"/>
  <c r="X33"/>
  <c r="AD33"/>
  <c r="M33"/>
  <c r="S33"/>
  <c r="Y33"/>
  <c r="AE33"/>
  <c r="O33"/>
  <c r="U33"/>
  <c r="AA33"/>
  <c r="AG33"/>
  <c r="P33"/>
  <c r="V33"/>
  <c r="AB33"/>
  <c r="AH33"/>
  <c r="AL33"/>
  <c r="AR33"/>
  <c r="AJ33"/>
  <c r="AP33"/>
  <c r="BF33"/>
  <c r="AN33"/>
  <c r="AT33"/>
  <c r="BE33"/>
  <c r="BC33"/>
  <c r="BB33"/>
  <c r="AV33"/>
  <c r="AK33"/>
  <c r="AQ33"/>
  <c r="AW33"/>
  <c r="AX33"/>
  <c r="AM33"/>
  <c r="AS33"/>
  <c r="AY33"/>
  <c r="AZ33"/>
  <c r="BA33"/>
  <c r="AU33"/>
  <c r="F33"/>
  <c r="I33"/>
  <c r="H33"/>
  <c r="G33"/>
  <c r="C32"/>
  <c r="N32"/>
  <c r="D32"/>
  <c r="T32"/>
  <c r="Z32"/>
  <c r="AF32"/>
  <c r="L32"/>
  <c r="R32"/>
  <c r="X32"/>
  <c r="AD32"/>
  <c r="M32"/>
  <c r="S32"/>
  <c r="Y32"/>
  <c r="AE32"/>
  <c r="O32"/>
  <c r="U32"/>
  <c r="AA32"/>
  <c r="AG32"/>
  <c r="P32"/>
  <c r="V32"/>
  <c r="AB32"/>
  <c r="AH32"/>
  <c r="AL32"/>
  <c r="AR32"/>
  <c r="AJ32"/>
  <c r="AP32"/>
  <c r="BF32"/>
  <c r="AN32"/>
  <c r="AT32"/>
  <c r="BE32"/>
  <c r="BC32"/>
  <c r="BB32"/>
  <c r="AV32"/>
  <c r="AK32"/>
  <c r="AQ32"/>
  <c r="AW32"/>
  <c r="AX32"/>
  <c r="AM32"/>
  <c r="AS32"/>
  <c r="AY32"/>
  <c r="AZ32"/>
  <c r="BA32"/>
  <c r="AU32"/>
  <c r="F32"/>
  <c r="I32"/>
  <c r="H32"/>
  <c r="G32"/>
  <c r="C31"/>
  <c r="N31"/>
  <c r="D31"/>
  <c r="T31"/>
  <c r="Z31"/>
  <c r="AF31"/>
  <c r="L31"/>
  <c r="R31"/>
  <c r="X31"/>
  <c r="AD31"/>
  <c r="M31"/>
  <c r="S31"/>
  <c r="Y31"/>
  <c r="AE31"/>
  <c r="O31"/>
  <c r="U31"/>
  <c r="AA31"/>
  <c r="AG31"/>
  <c r="P31"/>
  <c r="V31"/>
  <c r="AB31"/>
  <c r="AH31"/>
  <c r="AL31"/>
  <c r="AR31"/>
  <c r="AJ31"/>
  <c r="AP31"/>
  <c r="BF31"/>
  <c r="AN31"/>
  <c r="AT31"/>
  <c r="BE31"/>
  <c r="BC31"/>
  <c r="BB31"/>
  <c r="AV31"/>
  <c r="AK31"/>
  <c r="AQ31"/>
  <c r="AW31"/>
  <c r="AX31"/>
  <c r="AM31"/>
  <c r="AS31"/>
  <c r="AY31"/>
  <c r="AZ31"/>
  <c r="BA31"/>
  <c r="AU31"/>
  <c r="F31"/>
  <c r="I31"/>
  <c r="H31"/>
  <c r="G31"/>
  <c r="C30"/>
  <c r="N30"/>
  <c r="D30"/>
  <c r="T30"/>
  <c r="Z30"/>
  <c r="AF30"/>
  <c r="L30"/>
  <c r="R30"/>
  <c r="X30"/>
  <c r="AD30"/>
  <c r="M30"/>
  <c r="S30"/>
  <c r="Y30"/>
  <c r="AE30"/>
  <c r="O30"/>
  <c r="U30"/>
  <c r="AA30"/>
  <c r="AG30"/>
  <c r="P30"/>
  <c r="V30"/>
  <c r="AB30"/>
  <c r="AH30"/>
  <c r="AL30"/>
  <c r="AR30"/>
  <c r="AJ30"/>
  <c r="AP30"/>
  <c r="BF30"/>
  <c r="AN30"/>
  <c r="AT30"/>
  <c r="BE30"/>
  <c r="BC30"/>
  <c r="BB30"/>
  <c r="AV30"/>
  <c r="AK30"/>
  <c r="AQ30"/>
  <c r="AW30"/>
  <c r="AX30"/>
  <c r="AM30"/>
  <c r="AS30"/>
  <c r="AY30"/>
  <c r="AZ30"/>
  <c r="BA30"/>
  <c r="AU30"/>
  <c r="F30"/>
  <c r="I30"/>
  <c r="H30"/>
  <c r="G30"/>
  <c r="C29"/>
  <c r="N29"/>
  <c r="D29"/>
  <c r="T29"/>
  <c r="Z29"/>
  <c r="AF29"/>
  <c r="L29"/>
  <c r="R29"/>
  <c r="X29"/>
  <c r="AD29"/>
  <c r="M29"/>
  <c r="S29"/>
  <c r="Y29"/>
  <c r="AE29"/>
  <c r="O29"/>
  <c r="U29"/>
  <c r="AA29"/>
  <c r="AG29"/>
  <c r="P29"/>
  <c r="V29"/>
  <c r="AB29"/>
  <c r="AH29"/>
  <c r="AL29"/>
  <c r="AR29"/>
  <c r="AJ29"/>
  <c r="AP29"/>
  <c r="BF29"/>
  <c r="AN29"/>
  <c r="AT29"/>
  <c r="BE29"/>
  <c r="BC29"/>
  <c r="BB29"/>
  <c r="AV29"/>
  <c r="AK29"/>
  <c r="AQ29"/>
  <c r="AW29"/>
  <c r="AX29"/>
  <c r="AM29"/>
  <c r="AS29"/>
  <c r="AY29"/>
  <c r="AZ29"/>
  <c r="BA29"/>
  <c r="AU29"/>
  <c r="F29"/>
  <c r="I29"/>
  <c r="H29"/>
  <c r="G29"/>
  <c r="C28"/>
  <c r="N28"/>
  <c r="D28"/>
  <c r="T28"/>
  <c r="Z28"/>
  <c r="AF28"/>
  <c r="L28"/>
  <c r="R28"/>
  <c r="X28"/>
  <c r="AD28"/>
  <c r="M28"/>
  <c r="S28"/>
  <c r="Y28"/>
  <c r="AE28"/>
  <c r="O28"/>
  <c r="U28"/>
  <c r="AA28"/>
  <c r="AG28"/>
  <c r="P28"/>
  <c r="V28"/>
  <c r="AB28"/>
  <c r="AH28"/>
  <c r="AL28"/>
  <c r="AR28"/>
  <c r="AJ28"/>
  <c r="AP28"/>
  <c r="BF28"/>
  <c r="AN28"/>
  <c r="AT28"/>
  <c r="BE28"/>
  <c r="BC28"/>
  <c r="BB28"/>
  <c r="AV28"/>
  <c r="AK28"/>
  <c r="AQ28"/>
  <c r="AW28"/>
  <c r="AX28"/>
  <c r="AM28"/>
  <c r="AS28"/>
  <c r="AY28"/>
  <c r="AZ28"/>
  <c r="BA28"/>
  <c r="AU28"/>
  <c r="F28"/>
  <c r="I28"/>
  <c r="H28"/>
  <c r="G28"/>
  <c r="C27"/>
  <c r="N27"/>
  <c r="D27"/>
  <c r="T27"/>
  <c r="Z27"/>
  <c r="AF27"/>
  <c r="L27"/>
  <c r="R27"/>
  <c r="X27"/>
  <c r="AD27"/>
  <c r="M27"/>
  <c r="S27"/>
  <c r="Y27"/>
  <c r="AE27"/>
  <c r="O27"/>
  <c r="U27"/>
  <c r="AA27"/>
  <c r="AG27"/>
  <c r="P27"/>
  <c r="V27"/>
  <c r="AB27"/>
  <c r="AH27"/>
  <c r="AL27"/>
  <c r="AR27"/>
  <c r="AJ27"/>
  <c r="AP27"/>
  <c r="BF27"/>
  <c r="AN27"/>
  <c r="AT27"/>
  <c r="BE27"/>
  <c r="BC27"/>
  <c r="BB27"/>
  <c r="AV27"/>
  <c r="AK27"/>
  <c r="AQ27"/>
  <c r="AW27"/>
  <c r="AX27"/>
  <c r="AM27"/>
  <c r="AS27"/>
  <c r="AY27"/>
  <c r="AZ27"/>
  <c r="BA27"/>
  <c r="AU27"/>
  <c r="F27"/>
  <c r="I27"/>
  <c r="H27"/>
  <c r="G27"/>
  <c r="C26"/>
  <c r="N26"/>
  <c r="D26"/>
  <c r="T26"/>
  <c r="Z26"/>
  <c r="AF26"/>
  <c r="L26"/>
  <c r="R26"/>
  <c r="X26"/>
  <c r="AD26"/>
  <c r="M26"/>
  <c r="S26"/>
  <c r="Y26"/>
  <c r="AE26"/>
  <c r="O26"/>
  <c r="U26"/>
  <c r="AA26"/>
  <c r="AG26"/>
  <c r="P26"/>
  <c r="V26"/>
  <c r="AB26"/>
  <c r="AH26"/>
  <c r="AL26"/>
  <c r="AR26"/>
  <c r="AJ26"/>
  <c r="AP26"/>
  <c r="BF26"/>
  <c r="AN26"/>
  <c r="AT26"/>
  <c r="BE26"/>
  <c r="BC26"/>
  <c r="BB26"/>
  <c r="AV26"/>
  <c r="AK26"/>
  <c r="AQ26"/>
  <c r="AW26"/>
  <c r="AX26"/>
  <c r="AM26"/>
  <c r="AS26"/>
  <c r="AY26"/>
  <c r="AZ26"/>
  <c r="BA26"/>
  <c r="AU26"/>
  <c r="F26"/>
  <c r="I26"/>
  <c r="H26"/>
  <c r="G26"/>
  <c r="C25"/>
  <c r="N25"/>
  <c r="D25"/>
  <c r="T25"/>
  <c r="Z25"/>
  <c r="AF25"/>
  <c r="L25"/>
  <c r="R25"/>
  <c r="X25"/>
  <c r="AD25"/>
  <c r="M25"/>
  <c r="S25"/>
  <c r="Y25"/>
  <c r="AE25"/>
  <c r="O25"/>
  <c r="U25"/>
  <c r="AA25"/>
  <c r="AG25"/>
  <c r="P25"/>
  <c r="V25"/>
  <c r="AB25"/>
  <c r="AH25"/>
  <c r="AL25"/>
  <c r="AR25"/>
  <c r="AJ25"/>
  <c r="AP25"/>
  <c r="BF25"/>
  <c r="AN25"/>
  <c r="AT25"/>
  <c r="BE25"/>
  <c r="BC25"/>
  <c r="BB25"/>
  <c r="AV25"/>
  <c r="AK25"/>
  <c r="AQ25"/>
  <c r="AW25"/>
  <c r="AX25"/>
  <c r="AM25"/>
  <c r="AS25"/>
  <c r="AY25"/>
  <c r="AZ25"/>
  <c r="BA25"/>
  <c r="AU25"/>
  <c r="F25"/>
  <c r="I25"/>
  <c r="H25"/>
  <c r="G25"/>
  <c r="C24"/>
  <c r="N24"/>
  <c r="D24"/>
  <c r="T24"/>
  <c r="Z24"/>
  <c r="AF24"/>
  <c r="L24"/>
  <c r="R24"/>
  <c r="X24"/>
  <c r="AD24"/>
  <c r="M24"/>
  <c r="S24"/>
  <c r="Y24"/>
  <c r="AE24"/>
  <c r="O24"/>
  <c r="U24"/>
  <c r="AA24"/>
  <c r="AG24"/>
  <c r="P24"/>
  <c r="V24"/>
  <c r="AB24"/>
  <c r="AH24"/>
  <c r="AL24"/>
  <c r="AR24"/>
  <c r="AJ24"/>
  <c r="AP24"/>
  <c r="BF24"/>
  <c r="AN24"/>
  <c r="AT24"/>
  <c r="BE24"/>
  <c r="BC24"/>
  <c r="BB24"/>
  <c r="AV24"/>
  <c r="AK24"/>
  <c r="AQ24"/>
  <c r="AW24"/>
  <c r="AX24"/>
  <c r="AM24"/>
  <c r="AS24"/>
  <c r="AY24"/>
  <c r="AZ24"/>
  <c r="BA24"/>
  <c r="AU24"/>
  <c r="F24"/>
  <c r="I24"/>
  <c r="H24"/>
  <c r="G24"/>
  <c r="C23"/>
  <c r="N23"/>
  <c r="D23"/>
  <c r="T23"/>
  <c r="Z23"/>
  <c r="AF23"/>
  <c r="L23"/>
  <c r="R23"/>
  <c r="X23"/>
  <c r="AD23"/>
  <c r="M23"/>
  <c r="S23"/>
  <c r="Y23"/>
  <c r="AE23"/>
  <c r="O23"/>
  <c r="U23"/>
  <c r="AA23"/>
  <c r="AG23"/>
  <c r="P23"/>
  <c r="V23"/>
  <c r="AB23"/>
  <c r="AH23"/>
  <c r="AL23"/>
  <c r="AR23"/>
  <c r="AJ23"/>
  <c r="AP23"/>
  <c r="BF23"/>
  <c r="AN23"/>
  <c r="AT23"/>
  <c r="BE23"/>
  <c r="BC23"/>
  <c r="BB23"/>
  <c r="AV23"/>
  <c r="AK23"/>
  <c r="AQ23"/>
  <c r="AW23"/>
  <c r="AX23"/>
  <c r="AM23"/>
  <c r="AS23"/>
  <c r="AY23"/>
  <c r="AZ23"/>
  <c r="BA23"/>
  <c r="AU23"/>
  <c r="F23"/>
  <c r="I23"/>
  <c r="H23"/>
  <c r="G23"/>
  <c r="C22"/>
  <c r="N22"/>
  <c r="D22"/>
  <c r="T22"/>
  <c r="Z22"/>
  <c r="AF22"/>
  <c r="L22"/>
  <c r="R22"/>
  <c r="X22"/>
  <c r="AD22"/>
  <c r="M22"/>
  <c r="S22"/>
  <c r="Y22"/>
  <c r="AE22"/>
  <c r="O22"/>
  <c r="U22"/>
  <c r="AA22"/>
  <c r="AG22"/>
  <c r="P22"/>
  <c r="V22"/>
  <c r="AB22"/>
  <c r="AH22"/>
  <c r="AL22"/>
  <c r="AR22"/>
  <c r="AJ22"/>
  <c r="AP22"/>
  <c r="BF22"/>
  <c r="AN22"/>
  <c r="AT22"/>
  <c r="BE22"/>
  <c r="BC22"/>
  <c r="BB22"/>
  <c r="AV22"/>
  <c r="AK22"/>
  <c r="AQ22"/>
  <c r="AW22"/>
  <c r="AX22"/>
  <c r="AM22"/>
  <c r="AS22"/>
  <c r="AY22"/>
  <c r="AZ22"/>
  <c r="BA22"/>
  <c r="AU22"/>
  <c r="F22"/>
  <c r="I22"/>
  <c r="H22"/>
  <c r="G22"/>
  <c r="C21"/>
  <c r="N21"/>
  <c r="D21"/>
  <c r="T21"/>
  <c r="Z21"/>
  <c r="AF21"/>
  <c r="L21"/>
  <c r="R21"/>
  <c r="X21"/>
  <c r="AD21"/>
  <c r="M21"/>
  <c r="S21"/>
  <c r="Y21"/>
  <c r="AE21"/>
  <c r="O21"/>
  <c r="U21"/>
  <c r="AA21"/>
  <c r="AG21"/>
  <c r="P21"/>
  <c r="V21"/>
  <c r="AB21"/>
  <c r="AH21"/>
  <c r="AL21"/>
  <c r="AR21"/>
  <c r="AJ21"/>
  <c r="AP21"/>
  <c r="BF21"/>
  <c r="AN21"/>
  <c r="AT21"/>
  <c r="BE21"/>
  <c r="BC21"/>
  <c r="BB21"/>
  <c r="AV21"/>
  <c r="AK21"/>
  <c r="AQ21"/>
  <c r="AW21"/>
  <c r="AX21"/>
  <c r="AM21"/>
  <c r="AS21"/>
  <c r="AY21"/>
  <c r="AZ21"/>
  <c r="BA21"/>
  <c r="AU21"/>
  <c r="F21"/>
  <c r="I21"/>
  <c r="H21"/>
  <c r="G21"/>
  <c r="C20"/>
  <c r="N20"/>
  <c r="D20"/>
  <c r="T20"/>
  <c r="Z20"/>
  <c r="AF20"/>
  <c r="L20"/>
  <c r="R20"/>
  <c r="X20"/>
  <c r="AD20"/>
  <c r="M20"/>
  <c r="S20"/>
  <c r="Y20"/>
  <c r="AE20"/>
  <c r="O20"/>
  <c r="U20"/>
  <c r="AA20"/>
  <c r="AG20"/>
  <c r="P20"/>
  <c r="V20"/>
  <c r="AB20"/>
  <c r="AH20"/>
  <c r="AL20"/>
  <c r="AR20"/>
  <c r="AJ20"/>
  <c r="AP20"/>
  <c r="BF20"/>
  <c r="AN20"/>
  <c r="AT20"/>
  <c r="BE20"/>
  <c r="BC20"/>
  <c r="BB20"/>
  <c r="AV20"/>
  <c r="AK20"/>
  <c r="AQ20"/>
  <c r="AW20"/>
  <c r="AX20"/>
  <c r="AM20"/>
  <c r="AS20"/>
  <c r="AY20"/>
  <c r="AZ20"/>
  <c r="BA20"/>
  <c r="AU20"/>
  <c r="F20"/>
  <c r="I20"/>
  <c r="H20"/>
  <c r="G20"/>
  <c r="C19"/>
  <c r="N19"/>
  <c r="D19"/>
  <c r="T19"/>
  <c r="Z19"/>
  <c r="AF19"/>
  <c r="L19"/>
  <c r="R19"/>
  <c r="X19"/>
  <c r="AD19"/>
  <c r="M19"/>
  <c r="S19"/>
  <c r="Y19"/>
  <c r="AE19"/>
  <c r="O19"/>
  <c r="U19"/>
  <c r="AA19"/>
  <c r="AG19"/>
  <c r="P19"/>
  <c r="V19"/>
  <c r="AB19"/>
  <c r="AH19"/>
  <c r="AL19"/>
  <c r="AR19"/>
  <c r="AJ19"/>
  <c r="AP19"/>
  <c r="BF19"/>
  <c r="AN19"/>
  <c r="AT19"/>
  <c r="BE19"/>
  <c r="BC19"/>
  <c r="BB19"/>
  <c r="AV19"/>
  <c r="AK19"/>
  <c r="AQ19"/>
  <c r="AW19"/>
  <c r="AX19"/>
  <c r="AM19"/>
  <c r="AS19"/>
  <c r="AY19"/>
  <c r="AZ19"/>
  <c r="BA19"/>
  <c r="AU19"/>
  <c r="F19"/>
  <c r="I19"/>
  <c r="H19"/>
  <c r="G19"/>
  <c r="C18"/>
  <c r="N18"/>
  <c r="D18"/>
  <c r="T18"/>
  <c r="Z18"/>
  <c r="AF18"/>
  <c r="L18"/>
  <c r="R18"/>
  <c r="X18"/>
  <c r="AD18"/>
  <c r="M18"/>
  <c r="S18"/>
  <c r="Y18"/>
  <c r="AE18"/>
  <c r="O18"/>
  <c r="U18"/>
  <c r="AA18"/>
  <c r="AG18"/>
  <c r="P18"/>
  <c r="V18"/>
  <c r="AB18"/>
  <c r="AH18"/>
  <c r="AL18"/>
  <c r="AR18"/>
  <c r="AJ18"/>
  <c r="AP18"/>
  <c r="BF18"/>
  <c r="AN18"/>
  <c r="AT18"/>
  <c r="BE18"/>
  <c r="BC18"/>
  <c r="BB18"/>
  <c r="AV18"/>
  <c r="AK18"/>
  <c r="AQ18"/>
  <c r="AW18"/>
  <c r="AX18"/>
  <c r="AM18"/>
  <c r="AS18"/>
  <c r="AY18"/>
  <c r="AZ18"/>
  <c r="BA18"/>
  <c r="AU18"/>
  <c r="F18"/>
  <c r="I18"/>
  <c r="H18"/>
  <c r="G18"/>
  <c r="C17"/>
  <c r="N17"/>
  <c r="D17"/>
  <c r="T17"/>
  <c r="Z17"/>
  <c r="AF17"/>
  <c r="L17"/>
  <c r="R17"/>
  <c r="X17"/>
  <c r="AD17"/>
  <c r="M17"/>
  <c r="S17"/>
  <c r="Y17"/>
  <c r="AE17"/>
  <c r="O17"/>
  <c r="U17"/>
  <c r="AA17"/>
  <c r="AG17"/>
  <c r="P17"/>
  <c r="V17"/>
  <c r="AB17"/>
  <c r="AH17"/>
  <c r="AL17"/>
  <c r="AR17"/>
  <c r="AJ17"/>
  <c r="AP17"/>
  <c r="BF17"/>
  <c r="AN17"/>
  <c r="AT17"/>
  <c r="BE17"/>
  <c r="BC17"/>
  <c r="BB17"/>
  <c r="AV17"/>
  <c r="AK17"/>
  <c r="AQ17"/>
  <c r="AW17"/>
  <c r="AX17"/>
  <c r="AM17"/>
  <c r="AS17"/>
  <c r="AY17"/>
  <c r="AZ17"/>
  <c r="BA17"/>
  <c r="AU17"/>
  <c r="F17"/>
  <c r="I17"/>
  <c r="H17"/>
  <c r="G17"/>
  <c r="C16"/>
  <c r="N16"/>
  <c r="D16"/>
  <c r="T16"/>
  <c r="Z16"/>
  <c r="AF16"/>
  <c r="L16"/>
  <c r="R16"/>
  <c r="X16"/>
  <c r="AD16"/>
  <c r="M16"/>
  <c r="S16"/>
  <c r="Y16"/>
  <c r="AE16"/>
  <c r="O16"/>
  <c r="U16"/>
  <c r="AA16"/>
  <c r="AG16"/>
  <c r="P16"/>
  <c r="V16"/>
  <c r="AB16"/>
  <c r="AH16"/>
  <c r="AL16"/>
  <c r="AR16"/>
  <c r="AJ16"/>
  <c r="AP16"/>
  <c r="BF16"/>
  <c r="AN16"/>
  <c r="AT16"/>
  <c r="BE16"/>
  <c r="BC16"/>
  <c r="BB16"/>
  <c r="AV16"/>
  <c r="AK16"/>
  <c r="AQ16"/>
  <c r="AW16"/>
  <c r="AX16"/>
  <c r="AM16"/>
  <c r="AS16"/>
  <c r="AY16"/>
  <c r="AZ16"/>
  <c r="BA16"/>
  <c r="AU16"/>
  <c r="F16"/>
  <c r="I16"/>
  <c r="H16"/>
  <c r="G16"/>
  <c r="C15"/>
  <c r="N15"/>
  <c r="D15"/>
  <c r="T15"/>
  <c r="Z15"/>
  <c r="AF15"/>
  <c r="L15"/>
  <c r="R15"/>
  <c r="X15"/>
  <c r="AD15"/>
  <c r="M15"/>
  <c r="S15"/>
  <c r="Y15"/>
  <c r="AE15"/>
  <c r="O15"/>
  <c r="U15"/>
  <c r="AA15"/>
  <c r="AG15"/>
  <c r="P15"/>
  <c r="V15"/>
  <c r="AB15"/>
  <c r="AH15"/>
  <c r="AL15"/>
  <c r="AR15"/>
  <c r="AJ15"/>
  <c r="AP15"/>
  <c r="BF15"/>
  <c r="AN15"/>
  <c r="AT15"/>
  <c r="BE15"/>
  <c r="BC15"/>
  <c r="BB15"/>
  <c r="AV15"/>
  <c r="AK15"/>
  <c r="AQ15"/>
  <c r="AW15"/>
  <c r="AX15"/>
  <c r="AM15"/>
  <c r="AS15"/>
  <c r="AY15"/>
  <c r="AZ15"/>
  <c r="BA15"/>
  <c r="AU15"/>
  <c r="F15"/>
  <c r="I15"/>
  <c r="H15"/>
  <c r="G15"/>
  <c r="C14"/>
  <c r="L14"/>
  <c r="D14"/>
  <c r="R14"/>
  <c r="X14"/>
  <c r="AD14"/>
  <c r="M14"/>
  <c r="S14"/>
  <c r="Y14"/>
  <c r="AE14"/>
  <c r="N14"/>
  <c r="T14"/>
  <c r="Z14"/>
  <c r="AF14"/>
  <c r="O14"/>
  <c r="U14"/>
  <c r="AA14"/>
  <c r="AG14"/>
  <c r="P14"/>
  <c r="V14"/>
  <c r="AB14"/>
  <c r="AH14"/>
  <c r="AJ14"/>
  <c r="AK14"/>
  <c r="AL14"/>
  <c r="AM14"/>
  <c r="AN14"/>
  <c r="F14"/>
  <c r="I14"/>
  <c r="H14"/>
  <c r="G14"/>
  <c r="C13"/>
  <c r="L13"/>
  <c r="D13"/>
  <c r="R13"/>
  <c r="X13"/>
  <c r="AD13"/>
  <c r="M13"/>
  <c r="S13"/>
  <c r="Y13"/>
  <c r="AE13"/>
  <c r="N13"/>
  <c r="T13"/>
  <c r="Z13"/>
  <c r="AF13"/>
  <c r="O13"/>
  <c r="U13"/>
  <c r="AA13"/>
  <c r="AG13"/>
  <c r="P13"/>
  <c r="V13"/>
  <c r="AB13"/>
  <c r="AH13"/>
  <c r="AJ13"/>
  <c r="AK13"/>
  <c r="AL13"/>
  <c r="AM13"/>
  <c r="AN13"/>
  <c r="F13"/>
  <c r="I13"/>
  <c r="H13"/>
  <c r="G13"/>
  <c r="C12"/>
  <c r="L12"/>
  <c r="D12"/>
  <c r="R12"/>
  <c r="X12"/>
  <c r="AD12"/>
  <c r="M12"/>
  <c r="S12"/>
  <c r="Y12"/>
  <c r="AE12"/>
  <c r="N12"/>
  <c r="T12"/>
  <c r="Z12"/>
  <c r="AF12"/>
  <c r="O12"/>
  <c r="U12"/>
  <c r="AA12"/>
  <c r="AG12"/>
  <c r="P12"/>
  <c r="V12"/>
  <c r="AB12"/>
  <c r="AH12"/>
  <c r="AJ12"/>
  <c r="AK12"/>
  <c r="AL12"/>
  <c r="AM12"/>
  <c r="AN12"/>
  <c r="F12"/>
  <c r="I12"/>
  <c r="H12"/>
  <c r="G12"/>
  <c r="C11"/>
  <c r="L11"/>
  <c r="D11"/>
  <c r="R11"/>
  <c r="X11"/>
  <c r="AD11"/>
  <c r="M11"/>
  <c r="S11"/>
  <c r="Y11"/>
  <c r="AE11"/>
  <c r="N11"/>
  <c r="T11"/>
  <c r="Z11"/>
  <c r="AF11"/>
  <c r="O11"/>
  <c r="U11"/>
  <c r="AA11"/>
  <c r="AG11"/>
  <c r="P11"/>
  <c r="V11"/>
  <c r="AB11"/>
  <c r="AH11"/>
  <c r="AJ11"/>
  <c r="AK11"/>
  <c r="AL11"/>
  <c r="AM11"/>
  <c r="AN11"/>
  <c r="F11"/>
  <c r="I11"/>
  <c r="H11"/>
  <c r="G11"/>
  <c r="C10"/>
  <c r="L10"/>
  <c r="D10"/>
  <c r="R10"/>
  <c r="X10"/>
  <c r="AD10"/>
  <c r="M10"/>
  <c r="S10"/>
  <c r="Y10"/>
  <c r="AE10"/>
  <c r="N10"/>
  <c r="T10"/>
  <c r="Z10"/>
  <c r="AF10"/>
  <c r="O10"/>
  <c r="U10"/>
  <c r="AA10"/>
  <c r="AG10"/>
  <c r="P10"/>
  <c r="V10"/>
  <c r="AB10"/>
  <c r="AH10"/>
  <c r="AJ10"/>
  <c r="AK10"/>
  <c r="AL10"/>
  <c r="AM10"/>
  <c r="AN10"/>
  <c r="F10"/>
  <c r="I10"/>
  <c r="H10"/>
  <c r="G10"/>
  <c r="C9"/>
  <c r="L9"/>
  <c r="D9"/>
  <c r="R9"/>
  <c r="X9"/>
  <c r="AD9"/>
  <c r="M9"/>
  <c r="S9"/>
  <c r="Y9"/>
  <c r="AE9"/>
  <c r="N9"/>
  <c r="T9"/>
  <c r="Z9"/>
  <c r="AF9"/>
  <c r="O9"/>
  <c r="U9"/>
  <c r="AA9"/>
  <c r="AG9"/>
  <c r="P9"/>
  <c r="V9"/>
  <c r="AB9"/>
  <c r="AH9"/>
  <c r="AJ9"/>
  <c r="AK9"/>
  <c r="AL9"/>
  <c r="AM9"/>
  <c r="AN9"/>
  <c r="F9"/>
  <c r="I9"/>
  <c r="H9"/>
  <c r="G9"/>
  <c r="C8"/>
  <c r="L8"/>
  <c r="D8"/>
  <c r="R8"/>
  <c r="X8"/>
  <c r="AD8"/>
  <c r="M8"/>
  <c r="S8"/>
  <c r="Y8"/>
  <c r="AE8"/>
  <c r="N8"/>
  <c r="T8"/>
  <c r="Z8"/>
  <c r="AF8"/>
  <c r="O8"/>
  <c r="U8"/>
  <c r="AA8"/>
  <c r="AG8"/>
  <c r="P8"/>
  <c r="V8"/>
  <c r="AB8"/>
  <c r="AH8"/>
  <c r="AJ8"/>
  <c r="AK8"/>
  <c r="AL8"/>
  <c r="AM8"/>
  <c r="AN8"/>
  <c r="F8"/>
  <c r="I8"/>
  <c r="H8"/>
  <c r="G8"/>
</calcChain>
</file>

<file path=xl/sharedStrings.xml><?xml version="1.0" encoding="utf-8"?>
<sst xmlns="http://schemas.openxmlformats.org/spreadsheetml/2006/main" count="455" uniqueCount="177">
  <si>
    <t>Funciones Sociales, Q4</t>
  </si>
  <si>
    <t>Funciones Sociales, Q5</t>
  </si>
  <si>
    <t>All social spending</t>
  </si>
  <si>
    <t>Fiscal</t>
  </si>
  <si>
    <t>Macro</t>
  </si>
  <si>
    <t>serv comm</t>
  </si>
  <si>
    <t>no convenc.</t>
  </si>
  <si>
    <t>asistenda</t>
  </si>
  <si>
    <t>más salud</t>
  </si>
  <si>
    <t>más seguridad</t>
  </si>
  <si>
    <t>Func's soc</t>
  </si>
  <si>
    <t>Social Functions, Q1</t>
  </si>
  <si>
    <t>Social Functions, Q2</t>
  </si>
  <si>
    <t>Social Functions, Q3</t>
  </si>
  <si>
    <t>Social Functions, Q4</t>
  </si>
  <si>
    <t>Social Functions, Q5</t>
  </si>
  <si>
    <t>Check sums</t>
  </si>
  <si>
    <t>All social, upper ratio (Q5/Q3)</t>
  </si>
  <si>
    <t>All social, lower ratio (Q3/Q1)</t>
  </si>
  <si>
    <t>Anos</t>
  </si>
  <si>
    <t>%</t>
  </si>
  <si>
    <t>Upper ratio</t>
  </si>
  <si>
    <t>Lower ratio</t>
  </si>
  <si>
    <t>T</t>
  </si>
  <si>
    <t>Public education expenditures in Uruguay, by level of education</t>
  </si>
  <si>
    <t>(A.) Unesco 2012 report, reporting public expenditure shares for 2000-2006:</t>
  </si>
  <si>
    <t>Primary + pre</t>
  </si>
  <si>
    <t>2nd &amp;c</t>
  </si>
  <si>
    <t>Tertiary</t>
  </si>
  <si>
    <r>
      <t xml:space="preserve">(B.) For 1936-1941, from Armando Guido Durán. N.d. </t>
    </r>
    <r>
      <rPr>
        <i/>
        <sz val="12"/>
        <color indexed="8"/>
        <rFont val="Calibri"/>
      </rPr>
      <t>El presupuesto general de gastos 1936-1941</t>
    </r>
    <r>
      <rPr>
        <sz val="12"/>
        <color theme="1"/>
        <rFont val="Calibri"/>
        <family val="2"/>
        <scheme val="minor"/>
      </rPr>
      <t>, Monografías de la Facultad de Ciencias Económicas.</t>
    </r>
  </si>
  <si>
    <t>Six-year sums</t>
  </si>
  <si>
    <t>Instrucción y Cultura</t>
  </si>
  <si>
    <t>Administración General</t>
  </si>
  <si>
    <t>Enseñanza primaria y Normal</t>
  </si>
  <si>
    <t>Enseñanza Secundaria, Preparatorio, Superior y Especializada</t>
  </si>
  <si>
    <t>Educación Industrial</t>
  </si>
  <si>
    <t>Educación Física</t>
  </si>
  <si>
    <t>Estímulo a ciencias, ares [artes?] y letras.</t>
  </si>
  <si>
    <t>Percent shares of expenditures allocated to levels of education</t>
  </si>
  <si>
    <t>¿ Universitaria o tercera ?</t>
  </si>
  <si>
    <t>No obvious correlation with swings in real GDP per capita.</t>
  </si>
  <si>
    <t xml:space="preserve">Neither pro- nor counter-cyclical.  </t>
  </si>
  <si>
    <t>Stacked Socexp</t>
  </si>
  <si>
    <t>real GDP per car, PWT 7.1</t>
  </si>
  <si>
    <t>(real GDP per cap)/1000</t>
  </si>
  <si>
    <t>Socexp as % of GDP</t>
  </si>
  <si>
    <t xml:space="preserve"> Indirect</t>
  </si>
  <si>
    <t>(direct +</t>
  </si>
  <si>
    <t xml:space="preserve"> In-kind</t>
  </si>
  <si>
    <t xml:space="preserve">household income per </t>
  </si>
  <si>
    <t xml:space="preserve"> Deciles</t>
  </si>
  <si>
    <t>Taxes</t>
  </si>
  <si>
    <t>pensions</t>
  </si>
  <si>
    <t>Allowances</t>
  </si>
  <si>
    <t>Transfers</t>
  </si>
  <si>
    <t>indirect)</t>
  </si>
  <si>
    <t>Education</t>
  </si>
  <si>
    <t>Health</t>
  </si>
  <si>
    <t>capita, pre-fisc</t>
  </si>
  <si>
    <t>Total</t>
  </si>
  <si>
    <t>Quintiles</t>
  </si>
  <si>
    <t>Percent shares of the quintile's income</t>
  </si>
  <si>
    <t>tributory*</t>
  </si>
  <si>
    <t>Percent shares of the total incidence over all five quintiles</t>
  </si>
  <si>
    <t>NB: All social spending</t>
  </si>
  <si>
    <t xml:space="preserve">*The non-contributory pensions </t>
  </si>
  <si>
    <t>effects are estimated</t>
  </si>
  <si>
    <t>as shown here contrast sharply</t>
  </si>
  <si>
    <t>to be very progressive,</t>
  </si>
  <si>
    <t>with the gini elasticities in DeFerrenti</t>
  </si>
  <si>
    <t>unlike other LA countries.</t>
  </si>
  <si>
    <t>et al. (p. 264, drawing on Wodon et al.).</t>
  </si>
  <si>
    <t>But the latter may include contributions,</t>
  </si>
  <si>
    <t>which would produce benefits skewed</t>
  </si>
  <si>
    <t>toward income-income groups.</t>
  </si>
  <si>
    <t>Percent shares of GDP</t>
  </si>
  <si>
    <t>(as above)</t>
  </si>
  <si>
    <t>Applying incidence vectors to the indicated historical series on social spending</t>
  </si>
  <si>
    <t>For these time series</t>
  </si>
  <si>
    <t>on public social spending --</t>
  </si>
  <si>
    <t>Apply these quintile shares of benefits,</t>
  </si>
  <si>
    <t>from Buchele et al. (2009) --</t>
  </si>
  <si>
    <t xml:space="preserve">|    </t>
  </si>
  <si>
    <t>Caution:  These incidence estimates for pensions and social security in 2000</t>
  </si>
  <si>
    <t>appear to be largely NON-contributory pension totals.  Yet the annual</t>
  </si>
  <si>
    <t>expenditures on "seguridad y asistencia social" may include</t>
  </si>
  <si>
    <t xml:space="preserve">benefits paid for by contributory pensions.  </t>
  </si>
  <si>
    <t>Public social spending in Uruguay, 1910-2000 and its incidence on income quintiles</t>
  </si>
  <si>
    <t>See also Rodriguez &amp; Thorp (forthcoming, Chapter 1, Table 8).</t>
  </si>
  <si>
    <t>(A.) Public social spending, per Azar et al. (2009)</t>
  </si>
  <si>
    <t>(B.) Assumed fiscal incidence by quintile, as a share of GDP</t>
  </si>
  <si>
    <t xml:space="preserve">For graphing social spending </t>
  </si>
  <si>
    <t>% of budget</t>
  </si>
  <si>
    <t>% of GDP</t>
  </si>
  <si>
    <t>Gasto social</t>
  </si>
  <si>
    <t>Quintile =</t>
  </si>
  <si>
    <t>shares of GDP</t>
  </si>
  <si>
    <t>[T. Vi gives]</t>
  </si>
  <si>
    <t>Ratios of gross benefits from</t>
  </si>
  <si>
    <t>Gasto Público</t>
  </si>
  <si>
    <t>Prioridad</t>
  </si>
  <si>
    <t>Vivienda &amp;</t>
  </si>
  <si>
    <t>Gasto soc</t>
  </si>
  <si>
    <t>Seguridad y</t>
  </si>
  <si>
    <t>Educ &amp; salud</t>
  </si>
  <si>
    <t>Funciones Sociales, Q1</t>
  </si>
  <si>
    <t>Funciones Sociales, Q2</t>
  </si>
  <si>
    <t>Funciones Sociales, Q3</t>
  </si>
  <si>
    <t>Fiscal revenue in Uruguay, 1902-20133 and its incidence on (urban) income quintiles</t>
  </si>
  <si>
    <t>These =</t>
  </si>
  <si>
    <t>With new spending data</t>
  </si>
  <si>
    <t>"macro</t>
  </si>
  <si>
    <t>priority"</t>
  </si>
  <si>
    <t>on last</t>
  </si>
  <si>
    <t>Direct taxes</t>
  </si>
  <si>
    <t>Indirect taxes</t>
  </si>
  <si>
    <t>Social security</t>
  </si>
  <si>
    <t>Total assumed taxes</t>
  </si>
  <si>
    <t>Total assumed percentage of taxes</t>
  </si>
  <si>
    <t>wkst.</t>
  </si>
  <si>
    <t>Net benefit (benefit - tax)</t>
  </si>
  <si>
    <t>Benefits</t>
  </si>
  <si>
    <t>Taxes paid</t>
  </si>
  <si>
    <t>Monetary unit</t>
  </si>
  <si>
    <t>Total taxes</t>
  </si>
  <si>
    <t>Total revenue</t>
  </si>
  <si>
    <t>Direct</t>
  </si>
  <si>
    <t>Indirect</t>
  </si>
  <si>
    <t>Social Security</t>
  </si>
  <si>
    <t>Q1</t>
  </si>
  <si>
    <t>Q2</t>
  </si>
  <si>
    <t>Q3</t>
  </si>
  <si>
    <t>Q4</t>
  </si>
  <si>
    <t>Q5</t>
  </si>
  <si>
    <t>OK</t>
  </si>
  <si>
    <t>Q5/Q3</t>
  </si>
  <si>
    <t>Q3/Q1</t>
  </si>
  <si>
    <t>share total revenue</t>
  </si>
  <si>
    <t>Relative to total</t>
  </si>
  <si>
    <t>sum</t>
  </si>
  <si>
    <t>as % of GDP</t>
  </si>
  <si>
    <t>pesos</t>
  </si>
  <si>
    <t>Year</t>
  </si>
  <si>
    <r>
      <t xml:space="preserve">Total taxes to pay for </t>
    </r>
    <r>
      <rPr>
        <sz val="12"/>
        <color theme="1"/>
        <rFont val="Calibri"/>
        <family val="2"/>
        <scheme val="minor"/>
      </rPr>
      <t xml:space="preserve">social </t>
    </r>
    <r>
      <rPr>
        <sz val="12"/>
        <color theme="1"/>
        <rFont val="Calibri"/>
        <family val="2"/>
        <scheme val="minor"/>
      </rPr>
      <t>spending as % GDP</t>
    </r>
  </si>
  <si>
    <t>Re-building the figure as already graphed, 4mar2015</t>
  </si>
  <si>
    <r>
      <t>Graphing Figure</t>
    </r>
    <r>
      <rPr>
        <sz val="14"/>
        <color indexed="8"/>
        <rFont val="Calibri"/>
      </rPr>
      <t xml:space="preserve"> 7</t>
    </r>
    <phoneticPr fontId="10" type="noConversion"/>
  </si>
  <si>
    <t>Social budgets, historical series = Azar et al. 2009</t>
  </si>
  <si>
    <t>Distribution of household income per capita by decile, year 2000 = WIID2c, downloaded January 2014, www.wider.unu.edu/research/Database/en_GB/wiid/</t>
  </si>
  <si>
    <t>Fiscal indicence: Buchele, Marisa, Nora Lustig, Máximo Rossi and Florencia Amábile. 2013. "Social Spending, Taxes, and Income Redistribution in Uruguay".  Commitment to Equity Working Paper No. 10 (January).</t>
    <phoneticPr fontId="10" type="noConversion"/>
  </si>
  <si>
    <r>
      <t>Sources and notes</t>
    </r>
    <r>
      <rPr>
        <sz val="12"/>
        <color theme="1"/>
        <rFont val="Calibri"/>
        <family val="2"/>
        <scheme val="minor"/>
      </rPr>
      <t>:</t>
    </r>
    <phoneticPr fontId="10" type="noConversion"/>
  </si>
  <si>
    <t>Fiscal data as corrected by Leticia Arroyo Abad, 23 February 2015.</t>
    <phoneticPr fontId="10" type="noConversion"/>
  </si>
  <si>
    <t>File = Uruguay Quintile Fiscal Effects, 1910-2000</t>
  </si>
  <si>
    <t>Vivienda</t>
  </si>
  <si>
    <t>Gasto Social</t>
  </si>
  <si>
    <t>Seguridad</t>
  </si>
  <si>
    <t>Worksheet = decile &amp; quintile fx 2000</t>
  </si>
  <si>
    <t>y Servicios</t>
  </si>
  <si>
    <t>no</t>
  </si>
  <si>
    <t>y Asistenda</t>
  </si>
  <si>
    <r>
      <t xml:space="preserve">[Buchele </t>
    </r>
    <r>
      <rPr>
        <i/>
        <sz val="12"/>
        <color indexed="8"/>
        <rFont val="Arial"/>
      </rPr>
      <t>et al.</t>
    </r>
    <r>
      <rPr>
        <sz val="12"/>
        <color indexed="8"/>
        <rFont val="Arial"/>
      </rPr>
      <t xml:space="preserve"> 2009, Table 4 on Page 10.]</t>
    </r>
  </si>
  <si>
    <t>Educación</t>
  </si>
  <si>
    <t>Salud</t>
  </si>
  <si>
    <t>Comunitarios</t>
  </si>
  <si>
    <t>Convencional</t>
  </si>
  <si>
    <t>Social</t>
  </si>
  <si>
    <t>[Deininger-Squire WIID2c,</t>
  </si>
  <si>
    <t>Year 2000 '"Incidence of taxes and transfers in percentages" -- of what? Decile income? Apparently.</t>
  </si>
  <si>
    <t>downloaded January 2014]</t>
  </si>
  <si>
    <t>Non-con-</t>
  </si>
  <si>
    <t xml:space="preserve"> Other</t>
  </si>
  <si>
    <t xml:space="preserve"> All</t>
  </si>
  <si>
    <t>All taxes</t>
  </si>
  <si>
    <r>
      <t xml:space="preserve">Decile shares of </t>
    </r>
    <r>
      <rPr>
        <u/>
        <sz val="12"/>
        <color indexed="8"/>
        <rFont val="Arial"/>
      </rPr>
      <t>urban</t>
    </r>
  </si>
  <si>
    <t>[Caveat: Note urban.]</t>
  </si>
  <si>
    <t xml:space="preserve"> Direct</t>
  </si>
  <si>
    <t>tributory</t>
  </si>
  <si>
    <t xml:space="preserve"> Family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</si>
</sst>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.00_-;\-* #,##0.00_-;_-* &quot;-&quot;??_-;_-@_-"/>
    <numFmt numFmtId="169" formatCode="0.0"/>
    <numFmt numFmtId="170" formatCode="0.0%"/>
    <numFmt numFmtId="171" formatCode="_-* #,##0_-;\-* #,##0_-;_-* &quot;-&quot;??_-;_-@_-"/>
    <numFmt numFmtId="172" formatCode="_-* #,##0.0_-;\-* #,##0.0_-;_-* &quot;-&quot;??_-;_-@_-"/>
    <numFmt numFmtId="173" formatCode="0.0"/>
    <numFmt numFmtId="174" formatCode="0.0000"/>
    <numFmt numFmtId="175" formatCode="#,##0.0"/>
    <numFmt numFmtId="176" formatCode="0.000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2"/>
      <color indexed="8"/>
      <name val="Calibri"/>
      <family val="2"/>
    </font>
    <font>
      <sz val="8"/>
      <name val="Verdana"/>
    </font>
    <font>
      <sz val="14"/>
      <color indexed="8"/>
      <name val="Calibri"/>
    </font>
    <font>
      <u/>
      <sz val="12"/>
      <color indexed="8"/>
      <name val="Calibri"/>
    </font>
    <font>
      <sz val="12"/>
      <color indexed="8"/>
      <name val="Arial"/>
    </font>
    <font>
      <sz val="14"/>
      <color indexed="8"/>
      <name val="Arial"/>
    </font>
    <font>
      <i/>
      <sz val="12"/>
      <color indexed="8"/>
      <name val="Arial"/>
    </font>
    <font>
      <sz val="12"/>
      <color indexed="10"/>
      <name val="Arial"/>
    </font>
    <font>
      <u/>
      <sz val="12"/>
      <color indexed="8"/>
      <name val="Arial"/>
    </font>
    <font>
      <b/>
      <sz val="14"/>
      <color indexed="10"/>
      <name val="Calibri"/>
    </font>
    <font>
      <b/>
      <sz val="14"/>
      <color indexed="8"/>
      <name val="Calibri"/>
    </font>
    <font>
      <sz val="12"/>
      <color indexed="10"/>
      <name val="Calibri"/>
      <family val="2"/>
    </font>
    <font>
      <sz val="12"/>
      <name val="Arial"/>
    </font>
    <font>
      <b/>
      <sz val="12"/>
      <name val="Arial Narrow"/>
      <family val="2"/>
    </font>
    <font>
      <sz val="10"/>
      <name val="Courier"/>
    </font>
    <font>
      <sz val="12"/>
      <name val="Arial Narrow"/>
      <family val="2"/>
    </font>
    <font>
      <sz val="12"/>
      <color indexed="10"/>
      <name val="Arial Narrow"/>
      <family val="2"/>
    </font>
    <font>
      <u/>
      <sz val="12"/>
      <name val="Verdana"/>
    </font>
    <font>
      <i/>
      <sz val="12"/>
      <color indexed="8"/>
      <name val="Calibri"/>
    </font>
    <font>
      <b/>
      <sz val="12"/>
      <name val="Arial"/>
    </font>
    <font>
      <b/>
      <sz val="12"/>
      <color indexed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 vertical="center"/>
    </xf>
  </cellStyleXfs>
  <cellXfs count="133">
    <xf numFmtId="0" fontId="0" fillId="0" borderId="0" xfId="0"/>
    <xf numFmtId="0" fontId="12" fillId="0" borderId="0" xfId="0" applyFont="1"/>
    <xf numFmtId="0" fontId="9" fillId="0" borderId="0" xfId="0" applyFont="1"/>
    <xf numFmtId="0" fontId="2" fillId="0" borderId="0" xfId="1"/>
    <xf numFmtId="169" fontId="3" fillId="0" borderId="0" xfId="1" applyNumberFormat="1" applyFont="1" applyAlignment="1">
      <alignment horizontal="right"/>
    </xf>
    <xf numFmtId="0" fontId="2" fillId="0" borderId="0" xfId="1" applyFill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2" fillId="0" borderId="0" xfId="1" applyAlignment="1">
      <alignment horizontal="center"/>
    </xf>
    <xf numFmtId="169" fontId="2" fillId="0" borderId="0" xfId="1" applyNumberFormat="1" applyAlignment="1">
      <alignment horizontal="center"/>
    </xf>
    <xf numFmtId="0" fontId="5" fillId="5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8" fontId="0" fillId="0" borderId="0" xfId="2" applyFont="1"/>
    <xf numFmtId="170" fontId="0" fillId="0" borderId="0" xfId="3" applyNumberFormat="1" applyFont="1"/>
    <xf numFmtId="171" fontId="0" fillId="0" borderId="0" xfId="2" applyNumberFormat="1" applyFont="1"/>
    <xf numFmtId="171" fontId="2" fillId="0" borderId="0" xfId="1" applyNumberFormat="1"/>
    <xf numFmtId="172" fontId="0" fillId="0" borderId="0" xfId="2" applyNumberFormat="1" applyFont="1"/>
    <xf numFmtId="172" fontId="3" fillId="0" borderId="0" xfId="1" applyNumberFormat="1" applyFont="1"/>
    <xf numFmtId="168" fontId="2" fillId="0" borderId="0" xfId="1" applyNumberFormat="1"/>
    <xf numFmtId="169" fontId="3" fillId="0" borderId="0" xfId="1" applyNumberFormat="1" applyFont="1"/>
    <xf numFmtId="169" fontId="2" fillId="2" borderId="0" xfId="1" applyNumberFormat="1" applyFill="1"/>
    <xf numFmtId="2" fontId="2" fillId="0" borderId="0" xfId="1" applyNumberFormat="1"/>
    <xf numFmtId="169" fontId="2" fillId="0" borderId="0" xfId="1" applyNumberFormat="1"/>
    <xf numFmtId="0" fontId="2" fillId="3" borderId="0" xfId="1" applyFill="1" applyAlignment="1">
      <alignment horizontal="center"/>
    </xf>
    <xf numFmtId="0" fontId="2" fillId="4" borderId="0" xfId="1" applyFill="1" applyAlignment="1">
      <alignment horizontal="center"/>
    </xf>
    <xf numFmtId="0" fontId="1" fillId="5" borderId="0" xfId="1" applyFont="1" applyFill="1" applyAlignment="1">
      <alignment horizontal="right"/>
    </xf>
    <xf numFmtId="0" fontId="4" fillId="0" borderId="0" xfId="1" applyFont="1" applyFill="1" applyAlignment="1"/>
    <xf numFmtId="0" fontId="2" fillId="0" borderId="0" xfId="1" applyAlignment="1"/>
    <xf numFmtId="169" fontId="3" fillId="2" borderId="0" xfId="1" applyNumberFormat="1" applyFont="1" applyFill="1" applyAlignment="1"/>
    <xf numFmtId="0" fontId="2" fillId="2" borderId="0" xfId="1" applyFill="1" applyAlignment="1"/>
    <xf numFmtId="0" fontId="2" fillId="0" borderId="0" xfId="1" applyFill="1" applyAlignment="1"/>
    <xf numFmtId="0" fontId="0" fillId="0" borderId="0" xfId="1" applyFont="1" applyAlignment="1"/>
    <xf numFmtId="0" fontId="5" fillId="0" borderId="0" xfId="1" applyFont="1" applyFill="1" applyBorder="1" applyAlignment="1">
      <alignment horizontal="left" vertical="center"/>
    </xf>
    <xf numFmtId="0" fontId="2" fillId="0" borderId="0" xfId="1" applyAlignment="1">
      <alignment horizontal="left"/>
    </xf>
    <xf numFmtId="0" fontId="2" fillId="3" borderId="0" xfId="1" applyFill="1" applyAlignment="1">
      <alignment horizontal="left"/>
    </xf>
    <xf numFmtId="0" fontId="0" fillId="3" borderId="0" xfId="1" applyFont="1" applyFill="1" applyAlignment="1">
      <alignment horizontal="left"/>
    </xf>
    <xf numFmtId="169" fontId="3" fillId="0" borderId="0" xfId="1" applyNumberFormat="1" applyFont="1" applyAlignment="1">
      <alignment horizontal="left"/>
    </xf>
    <xf numFmtId="169" fontId="3" fillId="2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4" borderId="0" xfId="1" applyFont="1" applyFill="1" applyAlignment="1">
      <alignment horizontal="left" vertical="center"/>
    </xf>
    <xf numFmtId="0" fontId="2" fillId="4" borderId="0" xfId="1" applyFill="1" applyAlignment="1">
      <alignment horizontal="left"/>
    </xf>
    <xf numFmtId="2" fontId="2" fillId="3" borderId="0" xfId="1" applyNumberFormat="1" applyFill="1" applyAlignment="1">
      <alignment horizontal="left"/>
    </xf>
    <xf numFmtId="0" fontId="1" fillId="5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0" fillId="3" borderId="0" xfId="1" applyFont="1" applyFill="1" applyAlignment="1">
      <alignment horizontal="right"/>
    </xf>
    <xf numFmtId="172" fontId="2" fillId="0" borderId="0" xfId="1" applyNumberFormat="1"/>
    <xf numFmtId="0" fontId="8" fillId="0" borderId="0" xfId="1" applyFont="1" applyAlignment="1"/>
    <xf numFmtId="0" fontId="13" fillId="0" borderId="0" xfId="0" applyFont="1" applyAlignment="1">
      <alignment horizontal="right"/>
    </xf>
    <xf numFmtId="0" fontId="14" fillId="0" borderId="0" xfId="0" applyFont="1"/>
    <xf numFmtId="0" fontId="13" fillId="0" borderId="0" xfId="0" applyFont="1"/>
    <xf numFmtId="173" fontId="9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3" fillId="0" borderId="0" xfId="0" quotePrefix="1" applyFont="1"/>
    <xf numFmtId="0" fontId="13" fillId="6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173" fontId="13" fillId="0" borderId="0" xfId="0" applyNumberFormat="1" applyFont="1"/>
    <xf numFmtId="173" fontId="13" fillId="0" borderId="0" xfId="0" applyNumberFormat="1" applyFont="1" applyAlignment="1">
      <alignment horizontal="right"/>
    </xf>
    <xf numFmtId="2" fontId="13" fillId="0" borderId="0" xfId="0" applyNumberFormat="1" applyFont="1"/>
    <xf numFmtId="2" fontId="16" fillId="0" borderId="0" xfId="0" applyNumberFormat="1" applyFont="1"/>
    <xf numFmtId="0" fontId="13" fillId="0" borderId="0" xfId="0" applyFont="1" applyFill="1" applyAlignment="1">
      <alignment horizontal="right"/>
    </xf>
    <xf numFmtId="174" fontId="13" fillId="0" borderId="0" xfId="0" applyNumberFormat="1" applyFont="1" applyFill="1"/>
    <xf numFmtId="0" fontId="13" fillId="0" borderId="0" xfId="0" applyFont="1" applyFill="1"/>
    <xf numFmtId="2" fontId="13" fillId="0" borderId="0" xfId="0" applyNumberFormat="1" applyFont="1" applyFill="1"/>
    <xf numFmtId="2" fontId="16" fillId="0" borderId="0" xfId="0" applyNumberFormat="1" applyFont="1" applyFill="1"/>
    <xf numFmtId="173" fontId="13" fillId="8" borderId="0" xfId="0" applyNumberFormat="1" applyFont="1" applyFill="1"/>
    <xf numFmtId="0" fontId="13" fillId="7" borderId="0" xfId="0" applyFont="1" applyFill="1"/>
    <xf numFmtId="173" fontId="16" fillId="0" borderId="0" xfId="0" applyNumberFormat="1" applyFont="1"/>
    <xf numFmtId="0" fontId="13" fillId="0" borderId="0" xfId="0" applyFont="1" applyAlignment="1">
      <alignment horizontal="left"/>
    </xf>
    <xf numFmtId="173" fontId="9" fillId="9" borderId="0" xfId="0" applyNumberFormat="1" applyFont="1" applyFill="1" applyAlignment="1">
      <alignment horizontal="right" vertical="center"/>
    </xf>
    <xf numFmtId="173" fontId="9" fillId="9" borderId="0" xfId="0" applyNumberFormat="1" applyFont="1" applyFill="1" applyAlignment="1">
      <alignment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9" fontId="20" fillId="0" borderId="0" xfId="0" applyNumberFormat="1" applyFont="1" applyAlignment="1">
      <alignment horizontal="right" vertical="center"/>
    </xf>
    <xf numFmtId="169" fontId="9" fillId="7" borderId="8" xfId="0" applyNumberFormat="1" applyFont="1" applyFill="1" applyBorder="1" applyAlignment="1">
      <alignment vertical="center"/>
    </xf>
    <xf numFmtId="169" fontId="9" fillId="7" borderId="9" xfId="0" applyNumberFormat="1" applyFont="1" applyFill="1" applyBorder="1" applyAlignment="1">
      <alignment vertical="center"/>
    </xf>
    <xf numFmtId="169" fontId="9" fillId="7" borderId="10" xfId="0" applyNumberFormat="1" applyFont="1" applyFill="1" applyBorder="1" applyAlignment="1">
      <alignment vertical="center"/>
    </xf>
    <xf numFmtId="175" fontId="16" fillId="0" borderId="0" xfId="0" applyNumberFormat="1" applyFont="1" applyAlignment="1">
      <alignment horizontal="right"/>
    </xf>
    <xf numFmtId="3" fontId="21" fillId="0" borderId="2" xfId="0" applyNumberFormat="1" applyFont="1" applyBorder="1" applyAlignment="1"/>
    <xf numFmtId="3" fontId="21" fillId="0" borderId="0" xfId="0" applyNumberFormat="1" applyFont="1" applyBorder="1" applyAlignment="1"/>
    <xf numFmtId="3" fontId="21" fillId="0" borderId="15" xfId="0" applyNumberFormat="1" applyFont="1" applyBorder="1" applyAlignment="1"/>
    <xf numFmtId="3" fontId="9" fillId="0" borderId="0" xfId="0" applyNumberFormat="1" applyFont="1" applyAlignment="1">
      <alignment horizontal="right" vertical="center"/>
    </xf>
    <xf numFmtId="169" fontId="9" fillId="0" borderId="0" xfId="0" applyNumberFormat="1" applyFont="1" applyAlignment="1">
      <alignment vertical="center"/>
    </xf>
    <xf numFmtId="169" fontId="9" fillId="0" borderId="0" xfId="0" applyNumberFormat="1" applyFont="1" applyAlignment="1">
      <alignment horizontal="right" vertical="center"/>
    </xf>
    <xf numFmtId="2" fontId="0" fillId="0" borderId="0" xfId="0" applyNumberFormat="1"/>
    <xf numFmtId="0" fontId="21" fillId="0" borderId="0" xfId="0" applyFont="1" applyAlignment="1"/>
    <xf numFmtId="0" fontId="13" fillId="0" borderId="0" xfId="0" applyFont="1" applyAlignment="1"/>
    <xf numFmtId="3" fontId="9" fillId="0" borderId="12" xfId="0" applyNumberFormat="1" applyFont="1" applyBorder="1" applyAlignment="1">
      <alignment horizontal="right" vertical="center"/>
    </xf>
    <xf numFmtId="169" fontId="9" fillId="0" borderId="13" xfId="0" applyNumberFormat="1" applyFont="1" applyBorder="1" applyAlignment="1">
      <alignment horizontal="right" vertical="center"/>
    </xf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22" fillId="0" borderId="0" xfId="6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169" fontId="9" fillId="0" borderId="7" xfId="0" applyNumberFormat="1" applyFont="1" applyBorder="1" applyAlignment="1">
      <alignment horizontal="right" vertical="center"/>
    </xf>
    <xf numFmtId="169" fontId="9" fillId="0" borderId="8" xfId="0" applyNumberFormat="1" applyFont="1" applyBorder="1" applyAlignment="1">
      <alignment horizontal="right" vertical="center"/>
    </xf>
    <xf numFmtId="169" fontId="9" fillId="0" borderId="9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right" vertical="center"/>
    </xf>
    <xf numFmtId="169" fontId="9" fillId="0" borderId="6" xfId="0" applyNumberFormat="1" applyFont="1" applyBorder="1" applyAlignment="1">
      <alignment horizontal="right" vertical="center"/>
    </xf>
    <xf numFmtId="169" fontId="9" fillId="0" borderId="11" xfId="0" applyNumberFormat="1" applyFont="1" applyBorder="1" applyAlignment="1">
      <alignment horizontal="right" vertical="center"/>
    </xf>
    <xf numFmtId="0" fontId="24" fillId="0" borderId="0" xfId="6" applyFont="1" applyFill="1" applyAlignment="1">
      <alignment horizontal="center" vertical="top" wrapText="1"/>
    </xf>
    <xf numFmtId="0" fontId="25" fillId="0" borderId="0" xfId="6" applyFont="1" applyFill="1" applyAlignment="1">
      <alignment horizontal="center" vertical="justify"/>
    </xf>
    <xf numFmtId="0" fontId="13" fillId="0" borderId="0" xfId="0" applyFont="1" applyAlignment="1">
      <alignment wrapText="1"/>
    </xf>
    <xf numFmtId="0" fontId="9" fillId="9" borderId="0" xfId="0" applyFont="1" applyFill="1" applyAlignment="1">
      <alignment horizontal="right" vertical="center"/>
    </xf>
    <xf numFmtId="0" fontId="9" fillId="9" borderId="0" xfId="0" applyFont="1" applyFill="1" applyAlignment="1">
      <alignment vertical="center"/>
    </xf>
    <xf numFmtId="174" fontId="0" fillId="0" borderId="0" xfId="0" applyNumberFormat="1"/>
    <xf numFmtId="169" fontId="0" fillId="0" borderId="0" xfId="0" applyNumberFormat="1"/>
    <xf numFmtId="169" fontId="20" fillId="0" borderId="0" xfId="0" applyNumberFormat="1" applyFont="1"/>
    <xf numFmtId="0" fontId="26" fillId="0" borderId="0" xfId="0" applyFont="1"/>
    <xf numFmtId="176" fontId="13" fillId="0" borderId="0" xfId="0" applyNumberFormat="1" applyFont="1"/>
    <xf numFmtId="0" fontId="0" fillId="0" borderId="0" xfId="0" applyFont="1"/>
    <xf numFmtId="0" fontId="28" fillId="10" borderId="4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28" fillId="10" borderId="0" xfId="0" applyFont="1" applyFill="1" applyAlignment="1">
      <alignment horizontal="center"/>
    </xf>
    <xf numFmtId="3" fontId="29" fillId="10" borderId="1" xfId="0" applyNumberFormat="1" applyFont="1" applyFill="1" applyBorder="1"/>
    <xf numFmtId="3" fontId="16" fillId="10" borderId="2" xfId="0" applyNumberFormat="1" applyFont="1" applyFill="1" applyBorder="1"/>
    <xf numFmtId="3" fontId="16" fillId="10" borderId="0" xfId="0" applyNumberFormat="1" applyFont="1" applyFill="1"/>
    <xf numFmtId="3" fontId="21" fillId="10" borderId="1" xfId="0" applyNumberFormat="1" applyFont="1" applyFill="1" applyBorder="1"/>
    <xf numFmtId="3" fontId="21" fillId="10" borderId="2" xfId="0" applyNumberFormat="1" applyFont="1" applyFill="1" applyBorder="1"/>
    <xf numFmtId="3" fontId="21" fillId="10" borderId="3" xfId="0" applyNumberFormat="1" applyFont="1" applyFill="1" applyBorder="1"/>
    <xf numFmtId="3" fontId="21" fillId="10" borderId="0" xfId="0" applyNumberFormat="1" applyFont="1" applyFill="1"/>
    <xf numFmtId="169" fontId="0" fillId="0" borderId="0" xfId="0" applyNumberFormat="1" applyFont="1"/>
    <xf numFmtId="3" fontId="21" fillId="10" borderId="0" xfId="0" applyNumberFormat="1" applyFont="1" applyFill="1" applyBorder="1"/>
    <xf numFmtId="0" fontId="0" fillId="0" borderId="0" xfId="0" applyFont="1" applyBorder="1"/>
    <xf numFmtId="0" fontId="11" fillId="0" borderId="0" xfId="0" applyFont="1"/>
    <xf numFmtId="169" fontId="9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/>
  </cellXfs>
  <cellStyles count="7">
    <cellStyle name="bstitutes]_x000d__x000d_; The following mappings take Word for MS-DOS names, PostScript names, and TrueType_x000d__x000d_; names into account" xfId="6"/>
    <cellStyle name="Comma 2" xfId="2"/>
    <cellStyle name="Followed Hyperlink" xfId="5" builtinId="9" hidden="1"/>
    <cellStyle name="Hyperlink" xfId="4" builtinId="8" hidden="1"/>
    <cellStyle name="Normal" xfId="0" builtinId="0"/>
    <cellStyle name="Normal 2" xfId="1"/>
    <cellStyle name="Percent 2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externalLink" Target="externalLinks/externalLink3.xml"/><Relationship Id="rId10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528338529831422"/>
          <c:y val="0.0324453299269795"/>
          <c:w val="0.899602996353644"/>
          <c:h val="0.864891422470496"/>
        </c:manualLayout>
      </c:layout>
      <c:lineChart>
        <c:grouping val="standard"/>
        <c:ser>
          <c:idx val="0"/>
          <c:order val="0"/>
          <c:tx>
            <c:v>Q1</c:v>
          </c:tx>
          <c:spPr>
            <a:ln w="22225">
              <a:solidFill>
                <a:srgbClr val="FF0000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cat>
            <c:numRef>
              <c:f>'[3]fiscalrev&amp;incid 1870-2013(new)'!$A$8:$A$105</c:f>
              <c:numCache>
                <c:formatCode>General</c:formatCode>
                <c:ptCount val="98"/>
                <c:pt idx="0">
                  <c:v>1903.0</c:v>
                </c:pt>
                <c:pt idx="1">
                  <c:v>1904.0</c:v>
                </c:pt>
                <c:pt idx="2">
                  <c:v>1905.0</c:v>
                </c:pt>
                <c:pt idx="3">
                  <c:v>1906.0</c:v>
                </c:pt>
                <c:pt idx="4">
                  <c:v>1907.0</c:v>
                </c:pt>
                <c:pt idx="5">
                  <c:v>1908.0</c:v>
                </c:pt>
                <c:pt idx="6">
                  <c:v>1909.0</c:v>
                </c:pt>
                <c:pt idx="7">
                  <c:v>1910.0</c:v>
                </c:pt>
                <c:pt idx="8">
                  <c:v>1911.0</c:v>
                </c:pt>
                <c:pt idx="9">
                  <c:v>1912.0</c:v>
                </c:pt>
                <c:pt idx="10">
                  <c:v>1913.0</c:v>
                </c:pt>
                <c:pt idx="11">
                  <c:v>1914.0</c:v>
                </c:pt>
                <c:pt idx="12">
                  <c:v>1915.0</c:v>
                </c:pt>
                <c:pt idx="13">
                  <c:v>1916.0</c:v>
                </c:pt>
                <c:pt idx="14">
                  <c:v>1917.0</c:v>
                </c:pt>
                <c:pt idx="15">
                  <c:v>1918.0</c:v>
                </c:pt>
                <c:pt idx="16">
                  <c:v>1919.0</c:v>
                </c:pt>
                <c:pt idx="17">
                  <c:v>1920.0</c:v>
                </c:pt>
                <c:pt idx="18">
                  <c:v>1921.0</c:v>
                </c:pt>
                <c:pt idx="19">
                  <c:v>1922.0</c:v>
                </c:pt>
                <c:pt idx="20">
                  <c:v>1923.0</c:v>
                </c:pt>
                <c:pt idx="21">
                  <c:v>1924.0</c:v>
                </c:pt>
                <c:pt idx="22">
                  <c:v>1925.0</c:v>
                </c:pt>
                <c:pt idx="23">
                  <c:v>1926.0</c:v>
                </c:pt>
                <c:pt idx="24">
                  <c:v>1927.0</c:v>
                </c:pt>
                <c:pt idx="25">
                  <c:v>1928.0</c:v>
                </c:pt>
                <c:pt idx="26">
                  <c:v>1929.0</c:v>
                </c:pt>
                <c:pt idx="27">
                  <c:v>1930.0</c:v>
                </c:pt>
                <c:pt idx="28">
                  <c:v>1931.0</c:v>
                </c:pt>
                <c:pt idx="29">
                  <c:v>1932.0</c:v>
                </c:pt>
                <c:pt idx="30">
                  <c:v>1933.0</c:v>
                </c:pt>
                <c:pt idx="31">
                  <c:v>1934.0</c:v>
                </c:pt>
                <c:pt idx="32">
                  <c:v>1935.0</c:v>
                </c:pt>
                <c:pt idx="33">
                  <c:v>1936.0</c:v>
                </c:pt>
                <c:pt idx="34">
                  <c:v>1937.0</c:v>
                </c:pt>
                <c:pt idx="35">
                  <c:v>1938.0</c:v>
                </c:pt>
                <c:pt idx="36">
                  <c:v>1939.0</c:v>
                </c:pt>
                <c:pt idx="37">
                  <c:v>1940.0</c:v>
                </c:pt>
                <c:pt idx="38">
                  <c:v>1941.0</c:v>
                </c:pt>
                <c:pt idx="39">
                  <c:v>1942.0</c:v>
                </c:pt>
                <c:pt idx="40">
                  <c:v>1943.0</c:v>
                </c:pt>
                <c:pt idx="41">
                  <c:v>1944.0</c:v>
                </c:pt>
                <c:pt idx="42">
                  <c:v>1945.0</c:v>
                </c:pt>
                <c:pt idx="43">
                  <c:v>1946.0</c:v>
                </c:pt>
                <c:pt idx="44">
                  <c:v>1947.0</c:v>
                </c:pt>
                <c:pt idx="45">
                  <c:v>1948.0</c:v>
                </c:pt>
                <c:pt idx="46">
                  <c:v>1949.0</c:v>
                </c:pt>
                <c:pt idx="47">
                  <c:v>1950.0</c:v>
                </c:pt>
                <c:pt idx="48">
                  <c:v>1951.0</c:v>
                </c:pt>
                <c:pt idx="49">
                  <c:v>1952.0</c:v>
                </c:pt>
                <c:pt idx="50">
                  <c:v>1953.0</c:v>
                </c:pt>
                <c:pt idx="51">
                  <c:v>1954.0</c:v>
                </c:pt>
                <c:pt idx="52">
                  <c:v>1955.0</c:v>
                </c:pt>
                <c:pt idx="53">
                  <c:v>1956.0</c:v>
                </c:pt>
                <c:pt idx="54">
                  <c:v>1957.0</c:v>
                </c:pt>
                <c:pt idx="55">
                  <c:v>1958.0</c:v>
                </c:pt>
                <c:pt idx="56">
                  <c:v>1959.0</c:v>
                </c:pt>
                <c:pt idx="57">
                  <c:v>1960.0</c:v>
                </c:pt>
                <c:pt idx="58">
                  <c:v>1961.0</c:v>
                </c:pt>
                <c:pt idx="59">
                  <c:v>1962.0</c:v>
                </c:pt>
                <c:pt idx="60">
                  <c:v>1963.0</c:v>
                </c:pt>
                <c:pt idx="61">
                  <c:v>1964.0</c:v>
                </c:pt>
                <c:pt idx="62">
                  <c:v>1965.0</c:v>
                </c:pt>
                <c:pt idx="63">
                  <c:v>1966.0</c:v>
                </c:pt>
                <c:pt idx="64">
                  <c:v>1967.0</c:v>
                </c:pt>
                <c:pt idx="65">
                  <c:v>1968.0</c:v>
                </c:pt>
                <c:pt idx="66">
                  <c:v>1969.0</c:v>
                </c:pt>
                <c:pt idx="67">
                  <c:v>1970.0</c:v>
                </c:pt>
                <c:pt idx="68">
                  <c:v>1971.0</c:v>
                </c:pt>
                <c:pt idx="69">
                  <c:v>1972.0</c:v>
                </c:pt>
                <c:pt idx="70">
                  <c:v>1973.0</c:v>
                </c:pt>
                <c:pt idx="71">
                  <c:v>1974.0</c:v>
                </c:pt>
                <c:pt idx="72">
                  <c:v>1975.0</c:v>
                </c:pt>
                <c:pt idx="73">
                  <c:v>1976.0</c:v>
                </c:pt>
                <c:pt idx="74">
                  <c:v>1977.0</c:v>
                </c:pt>
                <c:pt idx="75">
                  <c:v>1978.0</c:v>
                </c:pt>
                <c:pt idx="76">
                  <c:v>1979.0</c:v>
                </c:pt>
                <c:pt idx="77">
                  <c:v>1980.0</c:v>
                </c:pt>
                <c:pt idx="78">
                  <c:v>1981.0</c:v>
                </c:pt>
                <c:pt idx="79">
                  <c:v>1982.0</c:v>
                </c:pt>
                <c:pt idx="80">
                  <c:v>1983.0</c:v>
                </c:pt>
                <c:pt idx="81">
                  <c:v>1984.0</c:v>
                </c:pt>
                <c:pt idx="82">
                  <c:v>1985.0</c:v>
                </c:pt>
                <c:pt idx="83">
                  <c:v>1986.0</c:v>
                </c:pt>
                <c:pt idx="84">
                  <c:v>1987.0</c:v>
                </c:pt>
                <c:pt idx="85">
                  <c:v>1988.0</c:v>
                </c:pt>
                <c:pt idx="86">
                  <c:v>1989.0</c:v>
                </c:pt>
                <c:pt idx="87">
                  <c:v>1990.0</c:v>
                </c:pt>
                <c:pt idx="88">
                  <c:v>1991.0</c:v>
                </c:pt>
                <c:pt idx="89">
                  <c:v>1992.0</c:v>
                </c:pt>
                <c:pt idx="90">
                  <c:v>1993.0</c:v>
                </c:pt>
                <c:pt idx="91">
                  <c:v>1994.0</c:v>
                </c:pt>
                <c:pt idx="92">
                  <c:v>1995.0</c:v>
                </c:pt>
                <c:pt idx="93">
                  <c:v>1996.0</c:v>
                </c:pt>
                <c:pt idx="94">
                  <c:v>1997.0</c:v>
                </c:pt>
                <c:pt idx="95">
                  <c:v>1998.0</c:v>
                </c:pt>
                <c:pt idx="96">
                  <c:v>1999.0</c:v>
                </c:pt>
                <c:pt idx="97">
                  <c:v>2000.0</c:v>
                </c:pt>
              </c:numCache>
            </c:numRef>
          </c:cat>
          <c:val>
            <c:numRef>
              <c:f>'[3]fiscalrev&amp;incid 1870-2013(new)'!$AV$8:$AV$105</c:f>
              <c:numCache>
                <c:formatCode>General</c:formatCode>
                <c:ptCount val="98"/>
                <c:pt idx="7">
                  <c:v>1.05731804178386</c:v>
                </c:pt>
                <c:pt idx="8">
                  <c:v>1.215469436078196</c:v>
                </c:pt>
                <c:pt idx="9">
                  <c:v>1.298365088065272</c:v>
                </c:pt>
                <c:pt idx="10">
                  <c:v>1.097804747533003</c:v>
                </c:pt>
                <c:pt idx="11">
                  <c:v>1.293313778405984</c:v>
                </c:pt>
                <c:pt idx="12">
                  <c:v>1.394117725608342</c:v>
                </c:pt>
                <c:pt idx="13">
                  <c:v>1.448675860187025</c:v>
                </c:pt>
                <c:pt idx="14">
                  <c:v>1.338279690575636</c:v>
                </c:pt>
                <c:pt idx="15">
                  <c:v>0.978287979907242</c:v>
                </c:pt>
                <c:pt idx="16">
                  <c:v>1.056453327526367</c:v>
                </c:pt>
                <c:pt idx="17">
                  <c:v>1.220617158268409</c:v>
                </c:pt>
                <c:pt idx="18">
                  <c:v>1.868642951854949</c:v>
                </c:pt>
                <c:pt idx="19">
                  <c:v>1.571967753639973</c:v>
                </c:pt>
                <c:pt idx="20">
                  <c:v>1.463510430831353</c:v>
                </c:pt>
                <c:pt idx="21">
                  <c:v>1.369951175394044</c:v>
                </c:pt>
                <c:pt idx="22">
                  <c:v>1.79462277137529</c:v>
                </c:pt>
                <c:pt idx="23">
                  <c:v>1.703460263414499</c:v>
                </c:pt>
                <c:pt idx="24">
                  <c:v>1.80829269281422</c:v>
                </c:pt>
                <c:pt idx="25">
                  <c:v>2.16421269754754</c:v>
                </c:pt>
                <c:pt idx="26">
                  <c:v>2.154067546374495</c:v>
                </c:pt>
                <c:pt idx="27">
                  <c:v>2.223588975450732</c:v>
                </c:pt>
                <c:pt idx="28">
                  <c:v>2.733567982509826</c:v>
                </c:pt>
                <c:pt idx="29">
                  <c:v>3.001304255034105</c:v>
                </c:pt>
                <c:pt idx="30">
                  <c:v>3.291533012387827</c:v>
                </c:pt>
                <c:pt idx="31">
                  <c:v>3.038305439352722</c:v>
                </c:pt>
                <c:pt idx="32">
                  <c:v>3.861419636170385</c:v>
                </c:pt>
                <c:pt idx="33">
                  <c:v>3.662793241977355</c:v>
                </c:pt>
                <c:pt idx="34">
                  <c:v>3.463570646630678</c:v>
                </c:pt>
                <c:pt idx="35">
                  <c:v>3.510367058326182</c:v>
                </c:pt>
                <c:pt idx="36">
                  <c:v>3.579631792500204</c:v>
                </c:pt>
                <c:pt idx="37">
                  <c:v>3.639401269310383</c:v>
                </c:pt>
                <c:pt idx="38">
                  <c:v>3.405540984507939</c:v>
                </c:pt>
                <c:pt idx="39">
                  <c:v>3.416755887876568</c:v>
                </c:pt>
                <c:pt idx="40">
                  <c:v>3.594610428483696</c:v>
                </c:pt>
                <c:pt idx="41">
                  <c:v>3.498587004883207</c:v>
                </c:pt>
                <c:pt idx="42">
                  <c:v>2.995856344684305</c:v>
                </c:pt>
                <c:pt idx="43">
                  <c:v>2.806818863726904</c:v>
                </c:pt>
                <c:pt idx="44">
                  <c:v>2.859117558826646</c:v>
                </c:pt>
                <c:pt idx="45">
                  <c:v>2.69943002015433</c:v>
                </c:pt>
                <c:pt idx="46">
                  <c:v>2.523530265237774</c:v>
                </c:pt>
                <c:pt idx="47">
                  <c:v>2.712703700806681</c:v>
                </c:pt>
                <c:pt idx="48">
                  <c:v>3.027140235667113</c:v>
                </c:pt>
                <c:pt idx="49">
                  <c:v>3.380068728236202</c:v>
                </c:pt>
                <c:pt idx="50">
                  <c:v>3.142054784345114</c:v>
                </c:pt>
                <c:pt idx="51">
                  <c:v>3.883606343533737</c:v>
                </c:pt>
                <c:pt idx="52">
                  <c:v>4.91558068827087</c:v>
                </c:pt>
                <c:pt idx="53">
                  <c:v>4.959162885094697</c:v>
                </c:pt>
                <c:pt idx="54">
                  <c:v>5.37968694460462</c:v>
                </c:pt>
                <c:pt idx="55">
                  <c:v>4.832293144127766</c:v>
                </c:pt>
                <c:pt idx="56">
                  <c:v>4.200087970472125</c:v>
                </c:pt>
                <c:pt idx="57">
                  <c:v>3.801362425930241</c:v>
                </c:pt>
                <c:pt idx="58">
                  <c:v>4.929936944944114</c:v>
                </c:pt>
                <c:pt idx="59">
                  <c:v>5.823446712236413</c:v>
                </c:pt>
                <c:pt idx="60">
                  <c:v>5.721011470821477</c:v>
                </c:pt>
                <c:pt idx="61">
                  <c:v>5.114544198601003</c:v>
                </c:pt>
                <c:pt idx="62">
                  <c:v>4.52663241907617</c:v>
                </c:pt>
                <c:pt idx="63">
                  <c:v>3.998247637432724</c:v>
                </c:pt>
                <c:pt idx="64">
                  <c:v>4.471896731942987</c:v>
                </c:pt>
                <c:pt idx="65">
                  <c:v>5.964774087426433</c:v>
                </c:pt>
                <c:pt idx="66">
                  <c:v>5.002386815992061</c:v>
                </c:pt>
                <c:pt idx="67">
                  <c:v>4.874713187361072</c:v>
                </c:pt>
                <c:pt idx="68">
                  <c:v>5.531703966048347</c:v>
                </c:pt>
                <c:pt idx="69">
                  <c:v>4.827554186653689</c:v>
                </c:pt>
                <c:pt idx="70">
                  <c:v>4.367999104327721</c:v>
                </c:pt>
                <c:pt idx="71">
                  <c:v>7.756156809099414</c:v>
                </c:pt>
                <c:pt idx="72">
                  <c:v>7.048459620282327</c:v>
                </c:pt>
                <c:pt idx="73">
                  <c:v>7.548748993766912</c:v>
                </c:pt>
                <c:pt idx="74">
                  <c:v>7.727720401223617</c:v>
                </c:pt>
                <c:pt idx="75">
                  <c:v>6.343511462519975</c:v>
                </c:pt>
                <c:pt idx="76">
                  <c:v>5.45062426176438</c:v>
                </c:pt>
                <c:pt idx="77">
                  <c:v>6.548827019265272</c:v>
                </c:pt>
                <c:pt idx="78">
                  <c:v>7.870953031019086</c:v>
                </c:pt>
                <c:pt idx="79">
                  <c:v>9.544435370984821</c:v>
                </c:pt>
                <c:pt idx="80">
                  <c:v>8.333657735090701</c:v>
                </c:pt>
                <c:pt idx="81">
                  <c:v>6.970610262051368</c:v>
                </c:pt>
                <c:pt idx="82">
                  <c:v>6.704460230002686</c:v>
                </c:pt>
                <c:pt idx="83">
                  <c:v>7.115986861268501</c:v>
                </c:pt>
                <c:pt idx="84">
                  <c:v>6.9366231993915</c:v>
                </c:pt>
                <c:pt idx="85">
                  <c:v>7.04860004319046</c:v>
                </c:pt>
                <c:pt idx="86">
                  <c:v>6.918823301181353</c:v>
                </c:pt>
                <c:pt idx="87">
                  <c:v>7.341151162550065</c:v>
                </c:pt>
                <c:pt idx="88">
                  <c:v>7.69863536067785</c:v>
                </c:pt>
                <c:pt idx="89">
                  <c:v>8.17454629288704</c:v>
                </c:pt>
                <c:pt idx="90">
                  <c:v>8.705938912422801</c:v>
                </c:pt>
                <c:pt idx="91">
                  <c:v>8.75682218819994</c:v>
                </c:pt>
                <c:pt idx="92">
                  <c:v>9.068287465225317</c:v>
                </c:pt>
                <c:pt idx="93">
                  <c:v>9.528382298382542</c:v>
                </c:pt>
                <c:pt idx="94">
                  <c:v>9.357443225872756</c:v>
                </c:pt>
                <c:pt idx="95">
                  <c:v>9.424007525260183</c:v>
                </c:pt>
                <c:pt idx="96">
                  <c:v>9.965990033186898</c:v>
                </c:pt>
                <c:pt idx="97">
                  <c:v>10.13921491733381</c:v>
                </c:pt>
              </c:numCache>
            </c:numRef>
          </c:val>
        </c:ser>
        <c:ser>
          <c:idx val="2"/>
          <c:order val="1"/>
          <c:tx>
            <c:v>Q3</c:v>
          </c:tx>
          <c:spPr>
            <a:ln w="222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7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cat>
            <c:numRef>
              <c:f>'[3]fiscalrev&amp;incid 1870-2013(new)'!$A$8:$A$105</c:f>
              <c:numCache>
                <c:formatCode>General</c:formatCode>
                <c:ptCount val="98"/>
                <c:pt idx="0">
                  <c:v>1903.0</c:v>
                </c:pt>
                <c:pt idx="1">
                  <c:v>1904.0</c:v>
                </c:pt>
                <c:pt idx="2">
                  <c:v>1905.0</c:v>
                </c:pt>
                <c:pt idx="3">
                  <c:v>1906.0</c:v>
                </c:pt>
                <c:pt idx="4">
                  <c:v>1907.0</c:v>
                </c:pt>
                <c:pt idx="5">
                  <c:v>1908.0</c:v>
                </c:pt>
                <c:pt idx="6">
                  <c:v>1909.0</c:v>
                </c:pt>
                <c:pt idx="7">
                  <c:v>1910.0</c:v>
                </c:pt>
                <c:pt idx="8">
                  <c:v>1911.0</c:v>
                </c:pt>
                <c:pt idx="9">
                  <c:v>1912.0</c:v>
                </c:pt>
                <c:pt idx="10">
                  <c:v>1913.0</c:v>
                </c:pt>
                <c:pt idx="11">
                  <c:v>1914.0</c:v>
                </c:pt>
                <c:pt idx="12">
                  <c:v>1915.0</c:v>
                </c:pt>
                <c:pt idx="13">
                  <c:v>1916.0</c:v>
                </c:pt>
                <c:pt idx="14">
                  <c:v>1917.0</c:v>
                </c:pt>
                <c:pt idx="15">
                  <c:v>1918.0</c:v>
                </c:pt>
                <c:pt idx="16">
                  <c:v>1919.0</c:v>
                </c:pt>
                <c:pt idx="17">
                  <c:v>1920.0</c:v>
                </c:pt>
                <c:pt idx="18">
                  <c:v>1921.0</c:v>
                </c:pt>
                <c:pt idx="19">
                  <c:v>1922.0</c:v>
                </c:pt>
                <c:pt idx="20">
                  <c:v>1923.0</c:v>
                </c:pt>
                <c:pt idx="21">
                  <c:v>1924.0</c:v>
                </c:pt>
                <c:pt idx="22">
                  <c:v>1925.0</c:v>
                </c:pt>
                <c:pt idx="23">
                  <c:v>1926.0</c:v>
                </c:pt>
                <c:pt idx="24">
                  <c:v>1927.0</c:v>
                </c:pt>
                <c:pt idx="25">
                  <c:v>1928.0</c:v>
                </c:pt>
                <c:pt idx="26">
                  <c:v>1929.0</c:v>
                </c:pt>
                <c:pt idx="27">
                  <c:v>1930.0</c:v>
                </c:pt>
                <c:pt idx="28">
                  <c:v>1931.0</c:v>
                </c:pt>
                <c:pt idx="29">
                  <c:v>1932.0</c:v>
                </c:pt>
                <c:pt idx="30">
                  <c:v>1933.0</c:v>
                </c:pt>
                <c:pt idx="31">
                  <c:v>1934.0</c:v>
                </c:pt>
                <c:pt idx="32">
                  <c:v>1935.0</c:v>
                </c:pt>
                <c:pt idx="33">
                  <c:v>1936.0</c:v>
                </c:pt>
                <c:pt idx="34">
                  <c:v>1937.0</c:v>
                </c:pt>
                <c:pt idx="35">
                  <c:v>1938.0</c:v>
                </c:pt>
                <c:pt idx="36">
                  <c:v>1939.0</c:v>
                </c:pt>
                <c:pt idx="37">
                  <c:v>1940.0</c:v>
                </c:pt>
                <c:pt idx="38">
                  <c:v>1941.0</c:v>
                </c:pt>
                <c:pt idx="39">
                  <c:v>1942.0</c:v>
                </c:pt>
                <c:pt idx="40">
                  <c:v>1943.0</c:v>
                </c:pt>
                <c:pt idx="41">
                  <c:v>1944.0</c:v>
                </c:pt>
                <c:pt idx="42">
                  <c:v>1945.0</c:v>
                </c:pt>
                <c:pt idx="43">
                  <c:v>1946.0</c:v>
                </c:pt>
                <c:pt idx="44">
                  <c:v>1947.0</c:v>
                </c:pt>
                <c:pt idx="45">
                  <c:v>1948.0</c:v>
                </c:pt>
                <c:pt idx="46">
                  <c:v>1949.0</c:v>
                </c:pt>
                <c:pt idx="47">
                  <c:v>1950.0</c:v>
                </c:pt>
                <c:pt idx="48">
                  <c:v>1951.0</c:v>
                </c:pt>
                <c:pt idx="49">
                  <c:v>1952.0</c:v>
                </c:pt>
                <c:pt idx="50">
                  <c:v>1953.0</c:v>
                </c:pt>
                <c:pt idx="51">
                  <c:v>1954.0</c:v>
                </c:pt>
                <c:pt idx="52">
                  <c:v>1955.0</c:v>
                </c:pt>
                <c:pt idx="53">
                  <c:v>1956.0</c:v>
                </c:pt>
                <c:pt idx="54">
                  <c:v>1957.0</c:v>
                </c:pt>
                <c:pt idx="55">
                  <c:v>1958.0</c:v>
                </c:pt>
                <c:pt idx="56">
                  <c:v>1959.0</c:v>
                </c:pt>
                <c:pt idx="57">
                  <c:v>1960.0</c:v>
                </c:pt>
                <c:pt idx="58">
                  <c:v>1961.0</c:v>
                </c:pt>
                <c:pt idx="59">
                  <c:v>1962.0</c:v>
                </c:pt>
                <c:pt idx="60">
                  <c:v>1963.0</c:v>
                </c:pt>
                <c:pt idx="61">
                  <c:v>1964.0</c:v>
                </c:pt>
                <c:pt idx="62">
                  <c:v>1965.0</c:v>
                </c:pt>
                <c:pt idx="63">
                  <c:v>1966.0</c:v>
                </c:pt>
                <c:pt idx="64">
                  <c:v>1967.0</c:v>
                </c:pt>
                <c:pt idx="65">
                  <c:v>1968.0</c:v>
                </c:pt>
                <c:pt idx="66">
                  <c:v>1969.0</c:v>
                </c:pt>
                <c:pt idx="67">
                  <c:v>1970.0</c:v>
                </c:pt>
                <c:pt idx="68">
                  <c:v>1971.0</c:v>
                </c:pt>
                <c:pt idx="69">
                  <c:v>1972.0</c:v>
                </c:pt>
                <c:pt idx="70">
                  <c:v>1973.0</c:v>
                </c:pt>
                <c:pt idx="71">
                  <c:v>1974.0</c:v>
                </c:pt>
                <c:pt idx="72">
                  <c:v>1975.0</c:v>
                </c:pt>
                <c:pt idx="73">
                  <c:v>1976.0</c:v>
                </c:pt>
                <c:pt idx="74">
                  <c:v>1977.0</c:v>
                </c:pt>
                <c:pt idx="75">
                  <c:v>1978.0</c:v>
                </c:pt>
                <c:pt idx="76">
                  <c:v>1979.0</c:v>
                </c:pt>
                <c:pt idx="77">
                  <c:v>1980.0</c:v>
                </c:pt>
                <c:pt idx="78">
                  <c:v>1981.0</c:v>
                </c:pt>
                <c:pt idx="79">
                  <c:v>1982.0</c:v>
                </c:pt>
                <c:pt idx="80">
                  <c:v>1983.0</c:v>
                </c:pt>
                <c:pt idx="81">
                  <c:v>1984.0</c:v>
                </c:pt>
                <c:pt idx="82">
                  <c:v>1985.0</c:v>
                </c:pt>
                <c:pt idx="83">
                  <c:v>1986.0</c:v>
                </c:pt>
                <c:pt idx="84">
                  <c:v>1987.0</c:v>
                </c:pt>
                <c:pt idx="85">
                  <c:v>1988.0</c:v>
                </c:pt>
                <c:pt idx="86">
                  <c:v>1989.0</c:v>
                </c:pt>
                <c:pt idx="87">
                  <c:v>1990.0</c:v>
                </c:pt>
                <c:pt idx="88">
                  <c:v>1991.0</c:v>
                </c:pt>
                <c:pt idx="89">
                  <c:v>1992.0</c:v>
                </c:pt>
                <c:pt idx="90">
                  <c:v>1993.0</c:v>
                </c:pt>
                <c:pt idx="91">
                  <c:v>1994.0</c:v>
                </c:pt>
                <c:pt idx="92">
                  <c:v>1995.0</c:v>
                </c:pt>
                <c:pt idx="93">
                  <c:v>1996.0</c:v>
                </c:pt>
                <c:pt idx="94">
                  <c:v>1997.0</c:v>
                </c:pt>
                <c:pt idx="95">
                  <c:v>1998.0</c:v>
                </c:pt>
                <c:pt idx="96">
                  <c:v>1999.0</c:v>
                </c:pt>
                <c:pt idx="97">
                  <c:v>2000.0</c:v>
                </c:pt>
              </c:numCache>
            </c:numRef>
          </c:cat>
          <c:val>
            <c:numRef>
              <c:f>'[3]fiscalrev&amp;incid 1870-2013(new)'!$AX$8:$AX$105</c:f>
              <c:numCache>
                <c:formatCode>General</c:formatCode>
                <c:ptCount val="98"/>
                <c:pt idx="7">
                  <c:v>-0.194092660035087</c:v>
                </c:pt>
                <c:pt idx="8">
                  <c:v>-0.221976526789106</c:v>
                </c:pt>
                <c:pt idx="9">
                  <c:v>-0.230648944281289</c:v>
                </c:pt>
                <c:pt idx="10">
                  <c:v>-0.193050503692294</c:v>
                </c:pt>
                <c:pt idx="11">
                  <c:v>-0.223053683905215</c:v>
                </c:pt>
                <c:pt idx="12">
                  <c:v>-0.233766583725907</c:v>
                </c:pt>
                <c:pt idx="13">
                  <c:v>-0.236849662485605</c:v>
                </c:pt>
                <c:pt idx="14">
                  <c:v>-0.234292279496125</c:v>
                </c:pt>
                <c:pt idx="15">
                  <c:v>-0.167150160107735</c:v>
                </c:pt>
                <c:pt idx="16">
                  <c:v>-0.174757146443891</c:v>
                </c:pt>
                <c:pt idx="17">
                  <c:v>-0.206112344767994</c:v>
                </c:pt>
                <c:pt idx="18">
                  <c:v>-0.316874519214842</c:v>
                </c:pt>
                <c:pt idx="19">
                  <c:v>-0.240572729449469</c:v>
                </c:pt>
                <c:pt idx="20">
                  <c:v>-0.226576841499164</c:v>
                </c:pt>
                <c:pt idx="21">
                  <c:v>-0.217485502673141</c:v>
                </c:pt>
                <c:pt idx="22">
                  <c:v>-0.299668316774446</c:v>
                </c:pt>
                <c:pt idx="23">
                  <c:v>-0.27839651419365</c:v>
                </c:pt>
                <c:pt idx="24">
                  <c:v>-0.298573230321147</c:v>
                </c:pt>
                <c:pt idx="25">
                  <c:v>-0.368838287025644</c:v>
                </c:pt>
                <c:pt idx="26">
                  <c:v>-0.364097891327726</c:v>
                </c:pt>
                <c:pt idx="27">
                  <c:v>-0.380802337511366</c:v>
                </c:pt>
                <c:pt idx="28">
                  <c:v>-0.468970755789833</c:v>
                </c:pt>
                <c:pt idx="29">
                  <c:v>-0.501072181692043</c:v>
                </c:pt>
                <c:pt idx="30">
                  <c:v>-0.562271522923524</c:v>
                </c:pt>
                <c:pt idx="31">
                  <c:v>-0.519311197481701</c:v>
                </c:pt>
                <c:pt idx="32">
                  <c:v>-0.658722565112912</c:v>
                </c:pt>
                <c:pt idx="33">
                  <c:v>-0.632710205829456</c:v>
                </c:pt>
                <c:pt idx="34">
                  <c:v>-0.624877462957696</c:v>
                </c:pt>
                <c:pt idx="35">
                  <c:v>-0.634015649890749</c:v>
                </c:pt>
                <c:pt idx="36">
                  <c:v>-0.661288808118588</c:v>
                </c:pt>
                <c:pt idx="37">
                  <c:v>-0.663544779880974</c:v>
                </c:pt>
                <c:pt idx="38">
                  <c:v>-0.619439286358261</c:v>
                </c:pt>
                <c:pt idx="39">
                  <c:v>-0.621569310737061</c:v>
                </c:pt>
                <c:pt idx="40">
                  <c:v>-0.625488713820086</c:v>
                </c:pt>
                <c:pt idx="41">
                  <c:v>-0.621467754394174</c:v>
                </c:pt>
                <c:pt idx="42">
                  <c:v>-0.521877117219558</c:v>
                </c:pt>
                <c:pt idx="43">
                  <c:v>-0.496426784344433</c:v>
                </c:pt>
                <c:pt idx="44">
                  <c:v>-0.525982529900857</c:v>
                </c:pt>
                <c:pt idx="45">
                  <c:v>-0.475989632907071</c:v>
                </c:pt>
                <c:pt idx="46">
                  <c:v>-0.440539235887141</c:v>
                </c:pt>
                <c:pt idx="47">
                  <c:v>-0.493506878682554</c:v>
                </c:pt>
                <c:pt idx="48">
                  <c:v>-0.553480231355438</c:v>
                </c:pt>
                <c:pt idx="49">
                  <c:v>-0.611977791542656</c:v>
                </c:pt>
                <c:pt idx="50">
                  <c:v>-0.562334370816915</c:v>
                </c:pt>
                <c:pt idx="51">
                  <c:v>-0.700047160033783</c:v>
                </c:pt>
                <c:pt idx="52">
                  <c:v>-0.883612285654626</c:v>
                </c:pt>
                <c:pt idx="53">
                  <c:v>-0.874415752960863</c:v>
                </c:pt>
                <c:pt idx="54">
                  <c:v>-0.939122207498803</c:v>
                </c:pt>
                <c:pt idx="55">
                  <c:v>-0.827822579216839</c:v>
                </c:pt>
                <c:pt idx="56">
                  <c:v>-0.713004497724975</c:v>
                </c:pt>
                <c:pt idx="57">
                  <c:v>-0.698870012904189</c:v>
                </c:pt>
                <c:pt idx="58">
                  <c:v>-0.942983442256105</c:v>
                </c:pt>
                <c:pt idx="59">
                  <c:v>-1.123146017265475</c:v>
                </c:pt>
                <c:pt idx="60">
                  <c:v>-1.124021200308354</c:v>
                </c:pt>
                <c:pt idx="61">
                  <c:v>-1.011616180634364</c:v>
                </c:pt>
                <c:pt idx="62">
                  <c:v>-0.873437437473713</c:v>
                </c:pt>
                <c:pt idx="63">
                  <c:v>-0.76711910679529</c:v>
                </c:pt>
                <c:pt idx="64">
                  <c:v>-0.866318918676509</c:v>
                </c:pt>
                <c:pt idx="65">
                  <c:v>-1.232825071747933</c:v>
                </c:pt>
                <c:pt idx="66">
                  <c:v>-0.964985160784193</c:v>
                </c:pt>
                <c:pt idx="67">
                  <c:v>-0.924134578714545</c:v>
                </c:pt>
                <c:pt idx="68">
                  <c:v>-1.051749838363851</c:v>
                </c:pt>
                <c:pt idx="69">
                  <c:v>-0.905323703046371</c:v>
                </c:pt>
                <c:pt idx="70">
                  <c:v>-0.830245106346059</c:v>
                </c:pt>
                <c:pt idx="71">
                  <c:v>-1.497363029091748</c:v>
                </c:pt>
                <c:pt idx="72">
                  <c:v>-1.378116817995355</c:v>
                </c:pt>
                <c:pt idx="73">
                  <c:v>-1.434680568530825</c:v>
                </c:pt>
                <c:pt idx="74">
                  <c:v>-1.467464505053275</c:v>
                </c:pt>
                <c:pt idx="75">
                  <c:v>-1.190417353242391</c:v>
                </c:pt>
                <c:pt idx="76">
                  <c:v>-1.041880364970305</c:v>
                </c:pt>
                <c:pt idx="77">
                  <c:v>-1.226768294099533</c:v>
                </c:pt>
                <c:pt idx="78">
                  <c:v>-1.535397005325734</c:v>
                </c:pt>
                <c:pt idx="79">
                  <c:v>-1.828846966745062</c:v>
                </c:pt>
                <c:pt idx="80">
                  <c:v>-1.532187009901375</c:v>
                </c:pt>
                <c:pt idx="81">
                  <c:v>-1.35564440418978</c:v>
                </c:pt>
                <c:pt idx="82">
                  <c:v>-1.274377165616935</c:v>
                </c:pt>
                <c:pt idx="83">
                  <c:v>-1.333538957386021</c:v>
                </c:pt>
                <c:pt idx="84">
                  <c:v>-1.285223036501698</c:v>
                </c:pt>
                <c:pt idx="85">
                  <c:v>-1.312369696464625</c:v>
                </c:pt>
                <c:pt idx="86">
                  <c:v>-1.308297375328461</c:v>
                </c:pt>
                <c:pt idx="87">
                  <c:v>-1.349637379311912</c:v>
                </c:pt>
                <c:pt idx="88">
                  <c:v>-1.427106229444529</c:v>
                </c:pt>
                <c:pt idx="89">
                  <c:v>-1.494524641028123</c:v>
                </c:pt>
                <c:pt idx="90">
                  <c:v>-1.621130987979642</c:v>
                </c:pt>
                <c:pt idx="91">
                  <c:v>-1.603195187375539</c:v>
                </c:pt>
                <c:pt idx="92">
                  <c:v>-1.623749536931772</c:v>
                </c:pt>
                <c:pt idx="93">
                  <c:v>-1.638369341378871</c:v>
                </c:pt>
                <c:pt idx="94">
                  <c:v>-1.619999377142923</c:v>
                </c:pt>
                <c:pt idx="95">
                  <c:v>-1.618301098075818</c:v>
                </c:pt>
                <c:pt idx="96">
                  <c:v>-1.684598927495977</c:v>
                </c:pt>
                <c:pt idx="97">
                  <c:v>-1.708914207977243</c:v>
                </c:pt>
              </c:numCache>
            </c:numRef>
          </c:val>
        </c:ser>
        <c:ser>
          <c:idx val="4"/>
          <c:order val="2"/>
          <c:tx>
            <c:v>Q5</c:v>
          </c:tx>
          <c:spPr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cat>
            <c:numRef>
              <c:f>'[3]fiscalrev&amp;incid 1870-2013(new)'!$A$8:$A$105</c:f>
              <c:numCache>
                <c:formatCode>General</c:formatCode>
                <c:ptCount val="98"/>
                <c:pt idx="0">
                  <c:v>1903.0</c:v>
                </c:pt>
                <c:pt idx="1">
                  <c:v>1904.0</c:v>
                </c:pt>
                <c:pt idx="2">
                  <c:v>1905.0</c:v>
                </c:pt>
                <c:pt idx="3">
                  <c:v>1906.0</c:v>
                </c:pt>
                <c:pt idx="4">
                  <c:v>1907.0</c:v>
                </c:pt>
                <c:pt idx="5">
                  <c:v>1908.0</c:v>
                </c:pt>
                <c:pt idx="6">
                  <c:v>1909.0</c:v>
                </c:pt>
                <c:pt idx="7">
                  <c:v>1910.0</c:v>
                </c:pt>
                <c:pt idx="8">
                  <c:v>1911.0</c:v>
                </c:pt>
                <c:pt idx="9">
                  <c:v>1912.0</c:v>
                </c:pt>
                <c:pt idx="10">
                  <c:v>1913.0</c:v>
                </c:pt>
                <c:pt idx="11">
                  <c:v>1914.0</c:v>
                </c:pt>
                <c:pt idx="12">
                  <c:v>1915.0</c:v>
                </c:pt>
                <c:pt idx="13">
                  <c:v>1916.0</c:v>
                </c:pt>
                <c:pt idx="14">
                  <c:v>1917.0</c:v>
                </c:pt>
                <c:pt idx="15">
                  <c:v>1918.0</c:v>
                </c:pt>
                <c:pt idx="16">
                  <c:v>1919.0</c:v>
                </c:pt>
                <c:pt idx="17">
                  <c:v>1920.0</c:v>
                </c:pt>
                <c:pt idx="18">
                  <c:v>1921.0</c:v>
                </c:pt>
                <c:pt idx="19">
                  <c:v>1922.0</c:v>
                </c:pt>
                <c:pt idx="20">
                  <c:v>1923.0</c:v>
                </c:pt>
                <c:pt idx="21">
                  <c:v>1924.0</c:v>
                </c:pt>
                <c:pt idx="22">
                  <c:v>1925.0</c:v>
                </c:pt>
                <c:pt idx="23">
                  <c:v>1926.0</c:v>
                </c:pt>
                <c:pt idx="24">
                  <c:v>1927.0</c:v>
                </c:pt>
                <c:pt idx="25">
                  <c:v>1928.0</c:v>
                </c:pt>
                <c:pt idx="26">
                  <c:v>1929.0</c:v>
                </c:pt>
                <c:pt idx="27">
                  <c:v>1930.0</c:v>
                </c:pt>
                <c:pt idx="28">
                  <c:v>1931.0</c:v>
                </c:pt>
                <c:pt idx="29">
                  <c:v>1932.0</c:v>
                </c:pt>
                <c:pt idx="30">
                  <c:v>1933.0</c:v>
                </c:pt>
                <c:pt idx="31">
                  <c:v>1934.0</c:v>
                </c:pt>
                <c:pt idx="32">
                  <c:v>1935.0</c:v>
                </c:pt>
                <c:pt idx="33">
                  <c:v>1936.0</c:v>
                </c:pt>
                <c:pt idx="34">
                  <c:v>1937.0</c:v>
                </c:pt>
                <c:pt idx="35">
                  <c:v>1938.0</c:v>
                </c:pt>
                <c:pt idx="36">
                  <c:v>1939.0</c:v>
                </c:pt>
                <c:pt idx="37">
                  <c:v>1940.0</c:v>
                </c:pt>
                <c:pt idx="38">
                  <c:v>1941.0</c:v>
                </c:pt>
                <c:pt idx="39">
                  <c:v>1942.0</c:v>
                </c:pt>
                <c:pt idx="40">
                  <c:v>1943.0</c:v>
                </c:pt>
                <c:pt idx="41">
                  <c:v>1944.0</c:v>
                </c:pt>
                <c:pt idx="42">
                  <c:v>1945.0</c:v>
                </c:pt>
                <c:pt idx="43">
                  <c:v>1946.0</c:v>
                </c:pt>
                <c:pt idx="44">
                  <c:v>1947.0</c:v>
                </c:pt>
                <c:pt idx="45">
                  <c:v>1948.0</c:v>
                </c:pt>
                <c:pt idx="46">
                  <c:v>1949.0</c:v>
                </c:pt>
                <c:pt idx="47">
                  <c:v>1950.0</c:v>
                </c:pt>
                <c:pt idx="48">
                  <c:v>1951.0</c:v>
                </c:pt>
                <c:pt idx="49">
                  <c:v>1952.0</c:v>
                </c:pt>
                <c:pt idx="50">
                  <c:v>1953.0</c:v>
                </c:pt>
                <c:pt idx="51">
                  <c:v>1954.0</c:v>
                </c:pt>
                <c:pt idx="52">
                  <c:v>1955.0</c:v>
                </c:pt>
                <c:pt idx="53">
                  <c:v>1956.0</c:v>
                </c:pt>
                <c:pt idx="54">
                  <c:v>1957.0</c:v>
                </c:pt>
                <c:pt idx="55">
                  <c:v>1958.0</c:v>
                </c:pt>
                <c:pt idx="56">
                  <c:v>1959.0</c:v>
                </c:pt>
                <c:pt idx="57">
                  <c:v>1960.0</c:v>
                </c:pt>
                <c:pt idx="58">
                  <c:v>1961.0</c:v>
                </c:pt>
                <c:pt idx="59">
                  <c:v>1962.0</c:v>
                </c:pt>
                <c:pt idx="60">
                  <c:v>1963.0</c:v>
                </c:pt>
                <c:pt idx="61">
                  <c:v>1964.0</c:v>
                </c:pt>
                <c:pt idx="62">
                  <c:v>1965.0</c:v>
                </c:pt>
                <c:pt idx="63">
                  <c:v>1966.0</c:v>
                </c:pt>
                <c:pt idx="64">
                  <c:v>1967.0</c:v>
                </c:pt>
                <c:pt idx="65">
                  <c:v>1968.0</c:v>
                </c:pt>
                <c:pt idx="66">
                  <c:v>1969.0</c:v>
                </c:pt>
                <c:pt idx="67">
                  <c:v>1970.0</c:v>
                </c:pt>
                <c:pt idx="68">
                  <c:v>1971.0</c:v>
                </c:pt>
                <c:pt idx="69">
                  <c:v>1972.0</c:v>
                </c:pt>
                <c:pt idx="70">
                  <c:v>1973.0</c:v>
                </c:pt>
                <c:pt idx="71">
                  <c:v>1974.0</c:v>
                </c:pt>
                <c:pt idx="72">
                  <c:v>1975.0</c:v>
                </c:pt>
                <c:pt idx="73">
                  <c:v>1976.0</c:v>
                </c:pt>
                <c:pt idx="74">
                  <c:v>1977.0</c:v>
                </c:pt>
                <c:pt idx="75">
                  <c:v>1978.0</c:v>
                </c:pt>
                <c:pt idx="76">
                  <c:v>1979.0</c:v>
                </c:pt>
                <c:pt idx="77">
                  <c:v>1980.0</c:v>
                </c:pt>
                <c:pt idx="78">
                  <c:v>1981.0</c:v>
                </c:pt>
                <c:pt idx="79">
                  <c:v>1982.0</c:v>
                </c:pt>
                <c:pt idx="80">
                  <c:v>1983.0</c:v>
                </c:pt>
                <c:pt idx="81">
                  <c:v>1984.0</c:v>
                </c:pt>
                <c:pt idx="82">
                  <c:v>1985.0</c:v>
                </c:pt>
                <c:pt idx="83">
                  <c:v>1986.0</c:v>
                </c:pt>
                <c:pt idx="84">
                  <c:v>1987.0</c:v>
                </c:pt>
                <c:pt idx="85">
                  <c:v>1988.0</c:v>
                </c:pt>
                <c:pt idx="86">
                  <c:v>1989.0</c:v>
                </c:pt>
                <c:pt idx="87">
                  <c:v>1990.0</c:v>
                </c:pt>
                <c:pt idx="88">
                  <c:v>1991.0</c:v>
                </c:pt>
                <c:pt idx="89">
                  <c:v>1992.0</c:v>
                </c:pt>
                <c:pt idx="90">
                  <c:v>1993.0</c:v>
                </c:pt>
                <c:pt idx="91">
                  <c:v>1994.0</c:v>
                </c:pt>
                <c:pt idx="92">
                  <c:v>1995.0</c:v>
                </c:pt>
                <c:pt idx="93">
                  <c:v>1996.0</c:v>
                </c:pt>
                <c:pt idx="94">
                  <c:v>1997.0</c:v>
                </c:pt>
                <c:pt idx="95">
                  <c:v>1998.0</c:v>
                </c:pt>
                <c:pt idx="96">
                  <c:v>1999.0</c:v>
                </c:pt>
                <c:pt idx="97">
                  <c:v>2000.0</c:v>
                </c:pt>
              </c:numCache>
            </c:numRef>
          </c:cat>
          <c:val>
            <c:numRef>
              <c:f>'[3]fiscalrev&amp;incid 1870-2013(new)'!$AZ$8:$AZ$105</c:f>
              <c:numCache>
                <c:formatCode>General</c:formatCode>
                <c:ptCount val="98"/>
                <c:pt idx="7">
                  <c:v>-0.537813066811335</c:v>
                </c:pt>
                <c:pt idx="8">
                  <c:v>-0.621159046737011</c:v>
                </c:pt>
                <c:pt idx="9">
                  <c:v>-0.680551005560517</c:v>
                </c:pt>
                <c:pt idx="10">
                  <c:v>-0.580570794172977</c:v>
                </c:pt>
                <c:pt idx="11">
                  <c:v>-0.69574575945217</c:v>
                </c:pt>
                <c:pt idx="12">
                  <c:v>-0.768441624115191</c:v>
                </c:pt>
                <c:pt idx="13">
                  <c:v>-0.814922180176636</c:v>
                </c:pt>
                <c:pt idx="14">
                  <c:v>-0.711592441554714</c:v>
                </c:pt>
                <c:pt idx="15">
                  <c:v>-0.530615524918559</c:v>
                </c:pt>
                <c:pt idx="16">
                  <c:v>-0.588154105104805</c:v>
                </c:pt>
                <c:pt idx="17">
                  <c:v>-0.668111158245806</c:v>
                </c:pt>
                <c:pt idx="18">
                  <c:v>-1.019754917205467</c:v>
                </c:pt>
                <c:pt idx="19">
                  <c:v>-0.924900448540978</c:v>
                </c:pt>
                <c:pt idx="20">
                  <c:v>-0.854899632394872</c:v>
                </c:pt>
                <c:pt idx="21">
                  <c:v>-0.786130501143647</c:v>
                </c:pt>
                <c:pt idx="22">
                  <c:v>-0.99082384831354</c:v>
                </c:pt>
                <c:pt idx="23">
                  <c:v>-0.956364906235376</c:v>
                </c:pt>
                <c:pt idx="24">
                  <c:v>-1.006971741806358</c:v>
                </c:pt>
                <c:pt idx="25">
                  <c:v>-1.174190809128968</c:v>
                </c:pt>
                <c:pt idx="26">
                  <c:v>-1.175790613324808</c:v>
                </c:pt>
                <c:pt idx="27">
                  <c:v>-1.200845545879337</c:v>
                </c:pt>
                <c:pt idx="28">
                  <c:v>-1.475245007202053</c:v>
                </c:pt>
                <c:pt idx="29">
                  <c:v>-1.658962349944699</c:v>
                </c:pt>
                <c:pt idx="30">
                  <c:v>-1.787406686152465</c:v>
                </c:pt>
                <c:pt idx="31">
                  <c:v>-1.650670188344486</c:v>
                </c:pt>
                <c:pt idx="32">
                  <c:v>-2.102038236722567</c:v>
                </c:pt>
                <c:pt idx="33">
                  <c:v>-1.972755559052863</c:v>
                </c:pt>
                <c:pt idx="34">
                  <c:v>-1.793519406414533</c:v>
                </c:pt>
                <c:pt idx="35">
                  <c:v>-1.815829591408805</c:v>
                </c:pt>
                <c:pt idx="36">
                  <c:v>-1.8121178274085</c:v>
                </c:pt>
                <c:pt idx="37">
                  <c:v>-1.865775882393894</c:v>
                </c:pt>
                <c:pt idx="38">
                  <c:v>-1.749736283915906</c:v>
                </c:pt>
                <c:pt idx="39">
                  <c:v>-1.755251876218783</c:v>
                </c:pt>
                <c:pt idx="40">
                  <c:v>-1.923014435588694</c:v>
                </c:pt>
                <c:pt idx="41">
                  <c:v>-1.837441031078084</c:v>
                </c:pt>
                <c:pt idx="42">
                  <c:v>-1.600643953717574</c:v>
                </c:pt>
                <c:pt idx="43">
                  <c:v>-1.479353144890341</c:v>
                </c:pt>
                <c:pt idx="44">
                  <c:v>-1.453063665149239</c:v>
                </c:pt>
                <c:pt idx="45">
                  <c:v>-1.426474592663675</c:v>
                </c:pt>
                <c:pt idx="46">
                  <c:v>-1.345596674381248</c:v>
                </c:pt>
                <c:pt idx="47">
                  <c:v>-1.392805320257841</c:v>
                </c:pt>
                <c:pt idx="48">
                  <c:v>-1.546147536943112</c:v>
                </c:pt>
                <c:pt idx="49">
                  <c:v>-1.743709900838626</c:v>
                </c:pt>
                <c:pt idx="50">
                  <c:v>-1.638216052427565</c:v>
                </c:pt>
                <c:pt idx="51">
                  <c:v>-2.011748828562224</c:v>
                </c:pt>
                <c:pt idx="52">
                  <c:v>-2.553892032392396</c:v>
                </c:pt>
                <c:pt idx="53">
                  <c:v>-2.623370755884123</c:v>
                </c:pt>
                <c:pt idx="54">
                  <c:v>-2.87132315128514</c:v>
                </c:pt>
                <c:pt idx="55">
                  <c:v>-2.621592023970832</c:v>
                </c:pt>
                <c:pt idx="56">
                  <c:v>-2.296589485965544</c:v>
                </c:pt>
                <c:pt idx="57">
                  <c:v>-1.932932922075825</c:v>
                </c:pt>
                <c:pt idx="58">
                  <c:v>-2.409063599044104</c:v>
                </c:pt>
                <c:pt idx="59">
                  <c:v>-2.820405158387483</c:v>
                </c:pt>
                <c:pt idx="60">
                  <c:v>-2.714809737014868</c:v>
                </c:pt>
                <c:pt idx="61">
                  <c:v>-2.408806309900048</c:v>
                </c:pt>
                <c:pt idx="62">
                  <c:v>-2.189979074890652</c:v>
                </c:pt>
                <c:pt idx="63">
                  <c:v>-1.946332578805525</c:v>
                </c:pt>
                <c:pt idx="64">
                  <c:v>-2.153890867054419</c:v>
                </c:pt>
                <c:pt idx="65">
                  <c:v>-2.66439691008436</c:v>
                </c:pt>
                <c:pt idx="66">
                  <c:v>-2.418343031595843</c:v>
                </c:pt>
                <c:pt idx="67">
                  <c:v>-2.399975579929973</c:v>
                </c:pt>
                <c:pt idx="68">
                  <c:v>-2.716679637295974</c:v>
                </c:pt>
                <c:pt idx="69">
                  <c:v>-2.405710673330145</c:v>
                </c:pt>
                <c:pt idx="70">
                  <c:v>-2.14574614966916</c:v>
                </c:pt>
                <c:pt idx="71">
                  <c:v>-3.74714957363242</c:v>
                </c:pt>
                <c:pt idx="72">
                  <c:v>-3.36308927811654</c:v>
                </c:pt>
                <c:pt idx="73">
                  <c:v>-3.713491521893577</c:v>
                </c:pt>
                <c:pt idx="74">
                  <c:v>-3.804427612531295</c:v>
                </c:pt>
                <c:pt idx="75">
                  <c:v>-3.159860087697868</c:v>
                </c:pt>
                <c:pt idx="76">
                  <c:v>-2.662964053101798</c:v>
                </c:pt>
                <c:pt idx="77">
                  <c:v>-3.26859953755755</c:v>
                </c:pt>
                <c:pt idx="78">
                  <c:v>-3.764376943486336</c:v>
                </c:pt>
                <c:pt idx="79">
                  <c:v>-4.654936801420212</c:v>
                </c:pt>
                <c:pt idx="80">
                  <c:v>-4.238909740221894</c:v>
                </c:pt>
                <c:pt idx="81">
                  <c:v>-3.343441352918747</c:v>
                </c:pt>
                <c:pt idx="82">
                  <c:v>-3.293270390130196</c:v>
                </c:pt>
                <c:pt idx="83">
                  <c:v>-3.546056734865837</c:v>
                </c:pt>
                <c:pt idx="84">
                  <c:v>-3.497308220387999</c:v>
                </c:pt>
                <c:pt idx="85">
                  <c:v>-3.536306881682337</c:v>
                </c:pt>
                <c:pt idx="86">
                  <c:v>-3.416782183370332</c:v>
                </c:pt>
                <c:pt idx="87">
                  <c:v>-3.730087698863574</c:v>
                </c:pt>
                <c:pt idx="88">
                  <c:v>-3.880237529568468</c:v>
                </c:pt>
                <c:pt idx="89">
                  <c:v>-4.177387310868746</c:v>
                </c:pt>
                <c:pt idx="90">
                  <c:v>-4.369326286097969</c:v>
                </c:pt>
                <c:pt idx="91">
                  <c:v>-4.467900289178887</c:v>
                </c:pt>
                <c:pt idx="92">
                  <c:v>-4.725004449180391</c:v>
                </c:pt>
                <c:pt idx="93">
                  <c:v>-5.148393577669796</c:v>
                </c:pt>
                <c:pt idx="94">
                  <c:v>-5.026465706232242</c:v>
                </c:pt>
                <c:pt idx="95">
                  <c:v>-5.097495408306425</c:v>
                </c:pt>
                <c:pt idx="96">
                  <c:v>-5.463441804220207</c:v>
                </c:pt>
                <c:pt idx="97">
                  <c:v>-5.571857681313136</c:v>
                </c:pt>
              </c:numCache>
            </c:numRef>
          </c:val>
        </c:ser>
        <c:marker val="1"/>
        <c:axId val="559992456"/>
        <c:axId val="559995784"/>
      </c:lineChart>
      <c:catAx>
        <c:axId val="559992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59995784"/>
        <c:crossesAt val="-5.0"/>
        <c:auto val="1"/>
        <c:lblAlgn val="ctr"/>
        <c:lblOffset val="100"/>
        <c:tickLblSkip val="5"/>
        <c:tickMarkSkip val="5"/>
      </c:catAx>
      <c:valAx>
        <c:axId val="559995784"/>
        <c:scaling>
          <c:orientation val="minMax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559992456"/>
        <c:crossesAt val="-1.0"/>
        <c:crossBetween val="midCat"/>
        <c:majorUnit val="2.0"/>
        <c:minorUnit val="0.1"/>
      </c:valAx>
    </c:plotArea>
    <c:legend>
      <c:legendPos val="r"/>
      <c:layout>
        <c:manualLayout>
          <c:xMode val="edge"/>
          <c:yMode val="edge"/>
          <c:x val="0.619127516778523"/>
          <c:y val="0.349577701092448"/>
          <c:w val="0.0738255033557047"/>
          <c:h val="0.11198242168881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694176065829609"/>
          <c:y val="0.0350404312668464"/>
          <c:w val="0.865658934525076"/>
          <c:h val="0.867924528301887"/>
        </c:manualLayout>
      </c:layout>
      <c:scatterChart>
        <c:scatterStyle val="lineMarker"/>
        <c:ser>
          <c:idx val="0"/>
          <c:order val="0"/>
          <c:tx>
            <c:strRef>
              <c:f>'Uru tax side thru 2008 LAA'!$BI$14</c:f>
              <c:strCache>
                <c:ptCount val="1"/>
                <c:pt idx="0">
                  <c:v>Q1</c:v>
                </c:pt>
              </c:strCache>
            </c:strRef>
          </c:tx>
          <c:spPr>
            <a:ln w="9525">
              <a:solidFill>
                <a:srgbClr val="FF0000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'Uru tax side thru 2008 LAA'!$BH$15:$BH$113</c:f>
              <c:numCache>
                <c:formatCode>General</c:formatCode>
                <c:ptCount val="99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</c:numCache>
            </c:numRef>
          </c:xVal>
          <c:yVal>
            <c:numRef>
              <c:f>'Uru tax side thru 2008 LAA'!$BI$15:$BI$113</c:f>
              <c:numCache>
                <c:formatCode>_-* #,##0.0_-;\-* #,##0.0_-;_-* "-"??_-;_-@_-</c:formatCode>
                <c:ptCount val="99"/>
                <c:pt idx="0">
                  <c:v>1.05731804178386</c:v>
                </c:pt>
                <c:pt idx="1">
                  <c:v>1.215469436078196</c:v>
                </c:pt>
                <c:pt idx="2">
                  <c:v>1.298365088065272</c:v>
                </c:pt>
                <c:pt idx="3">
                  <c:v>1.097804747533003</c:v>
                </c:pt>
                <c:pt idx="4">
                  <c:v>1.293313778405984</c:v>
                </c:pt>
                <c:pt idx="5">
                  <c:v>1.394117725608342</c:v>
                </c:pt>
                <c:pt idx="6">
                  <c:v>1.448675860187025</c:v>
                </c:pt>
                <c:pt idx="7">
                  <c:v>1.338279690575636</c:v>
                </c:pt>
                <c:pt idx="8">
                  <c:v>0.978287979907242</c:v>
                </c:pt>
                <c:pt idx="9">
                  <c:v>1.056453327526367</c:v>
                </c:pt>
                <c:pt idx="10">
                  <c:v>1.220617158268409</c:v>
                </c:pt>
                <c:pt idx="11">
                  <c:v>1.868642951854949</c:v>
                </c:pt>
                <c:pt idx="12">
                  <c:v>1.571967753639973</c:v>
                </c:pt>
                <c:pt idx="13">
                  <c:v>1.463510430831353</c:v>
                </c:pt>
                <c:pt idx="14">
                  <c:v>1.369951175394044</c:v>
                </c:pt>
                <c:pt idx="15">
                  <c:v>1.79462277137529</c:v>
                </c:pt>
                <c:pt idx="16">
                  <c:v>1.703460263414499</c:v>
                </c:pt>
                <c:pt idx="17">
                  <c:v>1.80829269281422</c:v>
                </c:pt>
                <c:pt idx="18">
                  <c:v>2.16421269754754</c:v>
                </c:pt>
                <c:pt idx="19">
                  <c:v>2.154067546374495</c:v>
                </c:pt>
                <c:pt idx="20">
                  <c:v>2.223588975450732</c:v>
                </c:pt>
                <c:pt idx="21">
                  <c:v>2.733567982509826</c:v>
                </c:pt>
                <c:pt idx="22">
                  <c:v>3.001304255034105</c:v>
                </c:pt>
                <c:pt idx="23">
                  <c:v>3.291533012387827</c:v>
                </c:pt>
                <c:pt idx="24">
                  <c:v>3.038305439352722</c:v>
                </c:pt>
                <c:pt idx="25">
                  <c:v>3.861419636170385</c:v>
                </c:pt>
                <c:pt idx="26">
                  <c:v>3.662793241977355</c:v>
                </c:pt>
                <c:pt idx="27">
                  <c:v>3.463570646630678</c:v>
                </c:pt>
                <c:pt idx="28">
                  <c:v>3.510367058326182</c:v>
                </c:pt>
                <c:pt idx="29">
                  <c:v>3.579631792500204</c:v>
                </c:pt>
                <c:pt idx="30">
                  <c:v>3.639401269310383</c:v>
                </c:pt>
                <c:pt idx="31">
                  <c:v>3.405540984507939</c:v>
                </c:pt>
                <c:pt idx="32">
                  <c:v>3.416755887876568</c:v>
                </c:pt>
                <c:pt idx="33">
                  <c:v>3.594610428483696</c:v>
                </c:pt>
                <c:pt idx="34">
                  <c:v>3.498587004883207</c:v>
                </c:pt>
                <c:pt idx="35">
                  <c:v>2.995856344684305</c:v>
                </c:pt>
                <c:pt idx="36">
                  <c:v>2.806818863726904</c:v>
                </c:pt>
                <c:pt idx="37">
                  <c:v>2.859117558826646</c:v>
                </c:pt>
                <c:pt idx="38">
                  <c:v>2.69943002015433</c:v>
                </c:pt>
                <c:pt idx="39">
                  <c:v>2.523530265237774</c:v>
                </c:pt>
                <c:pt idx="40">
                  <c:v>2.712703700806681</c:v>
                </c:pt>
                <c:pt idx="41">
                  <c:v>3.027140235667113</c:v>
                </c:pt>
                <c:pt idx="42">
                  <c:v>3.380068728236202</c:v>
                </c:pt>
                <c:pt idx="43">
                  <c:v>3.142054784345114</c:v>
                </c:pt>
                <c:pt idx="44">
                  <c:v>3.883606343533737</c:v>
                </c:pt>
                <c:pt idx="45">
                  <c:v>4.91558068827087</c:v>
                </c:pt>
                <c:pt idx="46">
                  <c:v>4.959162885094697</c:v>
                </c:pt>
                <c:pt idx="47">
                  <c:v>5.37968694460462</c:v>
                </c:pt>
                <c:pt idx="48">
                  <c:v>4.832293144127766</c:v>
                </c:pt>
                <c:pt idx="49">
                  <c:v>4.200087970472125</c:v>
                </c:pt>
                <c:pt idx="50">
                  <c:v>3.801362425930241</c:v>
                </c:pt>
                <c:pt idx="51">
                  <c:v>4.929936944944114</c:v>
                </c:pt>
                <c:pt idx="52">
                  <c:v>5.823446712236413</c:v>
                </c:pt>
                <c:pt idx="53">
                  <c:v>5.721011470821477</c:v>
                </c:pt>
                <c:pt idx="54">
                  <c:v>5.114544198601003</c:v>
                </c:pt>
                <c:pt idx="55">
                  <c:v>4.52663241907617</c:v>
                </c:pt>
                <c:pt idx="56">
                  <c:v>3.998247637432724</c:v>
                </c:pt>
                <c:pt idx="57">
                  <c:v>4.471896731942987</c:v>
                </c:pt>
                <c:pt idx="58">
                  <c:v>5.964774087426433</c:v>
                </c:pt>
                <c:pt idx="59">
                  <c:v>5.002386815992061</c:v>
                </c:pt>
                <c:pt idx="60">
                  <c:v>4.874713187361072</c:v>
                </c:pt>
                <c:pt idx="61">
                  <c:v>5.531703966048347</c:v>
                </c:pt>
                <c:pt idx="62">
                  <c:v>4.827554186653689</c:v>
                </c:pt>
                <c:pt idx="63">
                  <c:v>4.367999104327721</c:v>
                </c:pt>
                <c:pt idx="64">
                  <c:v>7.756156809099414</c:v>
                </c:pt>
                <c:pt idx="65">
                  <c:v>7.048459620282327</c:v>
                </c:pt>
                <c:pt idx="66">
                  <c:v>7.548748993766912</c:v>
                </c:pt>
                <c:pt idx="67">
                  <c:v>7.727720401223617</c:v>
                </c:pt>
                <c:pt idx="68">
                  <c:v>6.343511462519975</c:v>
                </c:pt>
                <c:pt idx="69">
                  <c:v>5.45062426176438</c:v>
                </c:pt>
                <c:pt idx="70">
                  <c:v>6.548827019265272</c:v>
                </c:pt>
                <c:pt idx="71">
                  <c:v>7.870953031019086</c:v>
                </c:pt>
                <c:pt idx="72">
                  <c:v>9.544435370984821</c:v>
                </c:pt>
                <c:pt idx="73">
                  <c:v>8.333657735090701</c:v>
                </c:pt>
                <c:pt idx="74">
                  <c:v>6.970610262051368</c:v>
                </c:pt>
                <c:pt idx="75">
                  <c:v>6.704460230002686</c:v>
                </c:pt>
                <c:pt idx="76">
                  <c:v>7.115986861268501</c:v>
                </c:pt>
                <c:pt idx="77">
                  <c:v>6.9366231993915</c:v>
                </c:pt>
                <c:pt idx="78">
                  <c:v>7.04860004319046</c:v>
                </c:pt>
                <c:pt idx="79">
                  <c:v>6.918823301181353</c:v>
                </c:pt>
                <c:pt idx="80">
                  <c:v>7.341151162550065</c:v>
                </c:pt>
                <c:pt idx="81">
                  <c:v>7.69863536067785</c:v>
                </c:pt>
                <c:pt idx="82">
                  <c:v>8.17454629288704</c:v>
                </c:pt>
                <c:pt idx="83">
                  <c:v>8.705938912422801</c:v>
                </c:pt>
                <c:pt idx="84">
                  <c:v>8.75682218819994</c:v>
                </c:pt>
                <c:pt idx="85">
                  <c:v>9.068287465225317</c:v>
                </c:pt>
                <c:pt idx="86">
                  <c:v>9.528382298382542</c:v>
                </c:pt>
                <c:pt idx="87">
                  <c:v>9.357443225872756</c:v>
                </c:pt>
                <c:pt idx="88">
                  <c:v>9.424007525260183</c:v>
                </c:pt>
                <c:pt idx="89">
                  <c:v>9.965990033186898</c:v>
                </c:pt>
                <c:pt idx="90">
                  <c:v>10.13921491733381</c:v>
                </c:pt>
                <c:pt idx="91">
                  <c:v>10.91771846799978</c:v>
                </c:pt>
                <c:pt idx="92">
                  <c:v>11.40117192074397</c:v>
                </c:pt>
                <c:pt idx="93">
                  <c:v>10.31462182700485</c:v>
                </c:pt>
                <c:pt idx="94">
                  <c:v>9.525277669741145</c:v>
                </c:pt>
                <c:pt idx="95">
                  <c:v>9.483742025545515</c:v>
                </c:pt>
                <c:pt idx="96">
                  <c:v>9.764142904875292</c:v>
                </c:pt>
                <c:pt idx="97">
                  <c:v>10.59166870860178</c:v>
                </c:pt>
                <c:pt idx="98">
                  <c:v>10.64879113545592</c:v>
                </c:pt>
              </c:numCache>
            </c:numRef>
          </c:yVal>
        </c:ser>
        <c:ser>
          <c:idx val="1"/>
          <c:order val="1"/>
          <c:tx>
            <c:strRef>
              <c:f>'Uru tax side thru 2008 LAA'!$BJ$14</c:f>
              <c:strCache>
                <c:ptCount val="1"/>
                <c:pt idx="0">
                  <c:v>Q3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'Uru tax side thru 2008 LAA'!$BH$15:$BH$113</c:f>
              <c:numCache>
                <c:formatCode>General</c:formatCode>
                <c:ptCount val="99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</c:numCache>
            </c:numRef>
          </c:xVal>
          <c:yVal>
            <c:numRef>
              <c:f>'Uru tax side thru 2008 LAA'!$BJ$15:$BJ$113</c:f>
              <c:numCache>
                <c:formatCode>0.0</c:formatCode>
                <c:ptCount val="99"/>
                <c:pt idx="0">
                  <c:v>-0.194092660035087</c:v>
                </c:pt>
                <c:pt idx="1">
                  <c:v>-0.221976526789106</c:v>
                </c:pt>
                <c:pt idx="2">
                  <c:v>-0.230648944281289</c:v>
                </c:pt>
                <c:pt idx="3">
                  <c:v>-0.193050503692294</c:v>
                </c:pt>
                <c:pt idx="4">
                  <c:v>-0.223053683905215</c:v>
                </c:pt>
                <c:pt idx="5">
                  <c:v>-0.233766583725907</c:v>
                </c:pt>
                <c:pt idx="6">
                  <c:v>-0.236849662485605</c:v>
                </c:pt>
                <c:pt idx="7">
                  <c:v>-0.234292279496125</c:v>
                </c:pt>
                <c:pt idx="8">
                  <c:v>-0.167150160107735</c:v>
                </c:pt>
                <c:pt idx="9">
                  <c:v>-0.174757146443891</c:v>
                </c:pt>
                <c:pt idx="10">
                  <c:v>-0.206112344767994</c:v>
                </c:pt>
                <c:pt idx="11">
                  <c:v>-0.316874519214842</c:v>
                </c:pt>
                <c:pt idx="12">
                  <c:v>-0.240572729449469</c:v>
                </c:pt>
                <c:pt idx="13">
                  <c:v>-0.226576841499164</c:v>
                </c:pt>
                <c:pt idx="14">
                  <c:v>-0.217485502673141</c:v>
                </c:pt>
                <c:pt idx="15">
                  <c:v>-0.299668316774446</c:v>
                </c:pt>
                <c:pt idx="16">
                  <c:v>-0.27839651419365</c:v>
                </c:pt>
                <c:pt idx="17">
                  <c:v>-0.298573230321147</c:v>
                </c:pt>
                <c:pt idx="18">
                  <c:v>-0.368838287025644</c:v>
                </c:pt>
                <c:pt idx="19">
                  <c:v>-0.364097891327726</c:v>
                </c:pt>
                <c:pt idx="20">
                  <c:v>-0.380802337511366</c:v>
                </c:pt>
                <c:pt idx="21">
                  <c:v>-0.468970755789833</c:v>
                </c:pt>
                <c:pt idx="22">
                  <c:v>-0.501072181692043</c:v>
                </c:pt>
                <c:pt idx="23">
                  <c:v>-0.562271522923524</c:v>
                </c:pt>
                <c:pt idx="24">
                  <c:v>-0.519311197481701</c:v>
                </c:pt>
                <c:pt idx="25">
                  <c:v>-0.658722565112912</c:v>
                </c:pt>
                <c:pt idx="26">
                  <c:v>-0.632710205829456</c:v>
                </c:pt>
                <c:pt idx="27">
                  <c:v>-0.624877462957696</c:v>
                </c:pt>
                <c:pt idx="28">
                  <c:v>-0.634015649890749</c:v>
                </c:pt>
                <c:pt idx="29">
                  <c:v>-0.661288808118588</c:v>
                </c:pt>
                <c:pt idx="30">
                  <c:v>-0.663544779880974</c:v>
                </c:pt>
                <c:pt idx="31">
                  <c:v>-0.619439286358261</c:v>
                </c:pt>
                <c:pt idx="32">
                  <c:v>-0.621569310737061</c:v>
                </c:pt>
                <c:pt idx="33">
                  <c:v>-0.625488713820086</c:v>
                </c:pt>
                <c:pt idx="34">
                  <c:v>-0.621467754394174</c:v>
                </c:pt>
                <c:pt idx="35">
                  <c:v>-0.521877117219558</c:v>
                </c:pt>
                <c:pt idx="36">
                  <c:v>-0.496426784344433</c:v>
                </c:pt>
                <c:pt idx="37">
                  <c:v>-0.525982529900857</c:v>
                </c:pt>
                <c:pt idx="38">
                  <c:v>-0.475989632907071</c:v>
                </c:pt>
                <c:pt idx="39">
                  <c:v>-0.440539235887141</c:v>
                </c:pt>
                <c:pt idx="40">
                  <c:v>-0.493506878682554</c:v>
                </c:pt>
                <c:pt idx="41">
                  <c:v>-0.553480231355438</c:v>
                </c:pt>
                <c:pt idx="42">
                  <c:v>-0.611977791542656</c:v>
                </c:pt>
                <c:pt idx="43">
                  <c:v>-0.562334370816915</c:v>
                </c:pt>
                <c:pt idx="44">
                  <c:v>-0.700047160033783</c:v>
                </c:pt>
                <c:pt idx="45">
                  <c:v>-0.883612285654626</c:v>
                </c:pt>
                <c:pt idx="46">
                  <c:v>-0.874415752960863</c:v>
                </c:pt>
                <c:pt idx="47">
                  <c:v>-0.939122207498803</c:v>
                </c:pt>
                <c:pt idx="48">
                  <c:v>-0.827822579216839</c:v>
                </c:pt>
                <c:pt idx="49">
                  <c:v>-0.713004497724975</c:v>
                </c:pt>
                <c:pt idx="50">
                  <c:v>-0.698870012904189</c:v>
                </c:pt>
                <c:pt idx="51">
                  <c:v>-0.942983442256105</c:v>
                </c:pt>
                <c:pt idx="52">
                  <c:v>-1.123146017265475</c:v>
                </c:pt>
                <c:pt idx="53">
                  <c:v>-1.124021200308354</c:v>
                </c:pt>
                <c:pt idx="54">
                  <c:v>-1.011616180634364</c:v>
                </c:pt>
                <c:pt idx="55">
                  <c:v>-0.873437437473713</c:v>
                </c:pt>
                <c:pt idx="56">
                  <c:v>-0.76711910679529</c:v>
                </c:pt>
                <c:pt idx="57">
                  <c:v>-0.866318918676509</c:v>
                </c:pt>
                <c:pt idx="58">
                  <c:v>-1.232825071747933</c:v>
                </c:pt>
                <c:pt idx="59">
                  <c:v>-0.964985160784193</c:v>
                </c:pt>
                <c:pt idx="60">
                  <c:v>-0.924134578714545</c:v>
                </c:pt>
                <c:pt idx="61">
                  <c:v>-1.051749838363851</c:v>
                </c:pt>
                <c:pt idx="62">
                  <c:v>-0.905323703046371</c:v>
                </c:pt>
                <c:pt idx="63">
                  <c:v>-0.830245106346059</c:v>
                </c:pt>
                <c:pt idx="64">
                  <c:v>-1.497363029091748</c:v>
                </c:pt>
                <c:pt idx="65">
                  <c:v>-1.378116817995355</c:v>
                </c:pt>
                <c:pt idx="66">
                  <c:v>-1.434680568530825</c:v>
                </c:pt>
                <c:pt idx="67">
                  <c:v>-1.467464505053275</c:v>
                </c:pt>
                <c:pt idx="68">
                  <c:v>-1.190417353242391</c:v>
                </c:pt>
                <c:pt idx="69">
                  <c:v>-1.041880364970305</c:v>
                </c:pt>
                <c:pt idx="70">
                  <c:v>-1.226768294099533</c:v>
                </c:pt>
                <c:pt idx="71">
                  <c:v>-1.535397005325734</c:v>
                </c:pt>
                <c:pt idx="72">
                  <c:v>-1.828846966745062</c:v>
                </c:pt>
                <c:pt idx="73">
                  <c:v>-1.532187009901375</c:v>
                </c:pt>
                <c:pt idx="74">
                  <c:v>-1.35564440418978</c:v>
                </c:pt>
                <c:pt idx="75">
                  <c:v>-1.274377165616935</c:v>
                </c:pt>
                <c:pt idx="76">
                  <c:v>-1.333538957386021</c:v>
                </c:pt>
                <c:pt idx="77">
                  <c:v>-1.285223036501698</c:v>
                </c:pt>
                <c:pt idx="78">
                  <c:v>-1.312369696464625</c:v>
                </c:pt>
                <c:pt idx="79">
                  <c:v>-1.308297375328461</c:v>
                </c:pt>
                <c:pt idx="80">
                  <c:v>-1.349637379311912</c:v>
                </c:pt>
                <c:pt idx="81">
                  <c:v>-1.427106229444529</c:v>
                </c:pt>
                <c:pt idx="82">
                  <c:v>-1.494524641028123</c:v>
                </c:pt>
                <c:pt idx="83">
                  <c:v>-1.621130987979642</c:v>
                </c:pt>
                <c:pt idx="84">
                  <c:v>-1.603195187375539</c:v>
                </c:pt>
                <c:pt idx="85">
                  <c:v>-1.623749536931772</c:v>
                </c:pt>
                <c:pt idx="86">
                  <c:v>-1.638369341378871</c:v>
                </c:pt>
                <c:pt idx="87">
                  <c:v>-1.619999377142923</c:v>
                </c:pt>
                <c:pt idx="88">
                  <c:v>-1.618301098075818</c:v>
                </c:pt>
                <c:pt idx="89">
                  <c:v>-1.684598927495977</c:v>
                </c:pt>
                <c:pt idx="90">
                  <c:v>-1.708914207977243</c:v>
                </c:pt>
                <c:pt idx="91">
                  <c:v>-1.844848490648721</c:v>
                </c:pt>
                <c:pt idx="92">
                  <c:v>-1.845758131097617</c:v>
                </c:pt>
                <c:pt idx="93">
                  <c:v>-1.663042145799229</c:v>
                </c:pt>
                <c:pt idx="94">
                  <c:v>-1.548290507017328</c:v>
                </c:pt>
                <c:pt idx="95">
                  <c:v>-1.555520851920402</c:v>
                </c:pt>
                <c:pt idx="96">
                  <c:v>-1.596768174157637</c:v>
                </c:pt>
                <c:pt idx="97">
                  <c:v>-1.757499679651009</c:v>
                </c:pt>
                <c:pt idx="98">
                  <c:v>-1.65051853127384</c:v>
                </c:pt>
              </c:numCache>
            </c:numRef>
          </c:yVal>
        </c:ser>
        <c:ser>
          <c:idx val="2"/>
          <c:order val="2"/>
          <c:tx>
            <c:strRef>
              <c:f>'Uru tax side thru 2008 LAA'!$BK$14</c:f>
              <c:strCache>
                <c:ptCount val="1"/>
                <c:pt idx="0">
                  <c:v>Q5</c:v>
                </c:pt>
              </c:strCache>
            </c:strRef>
          </c:tx>
          <c:spPr>
            <a:ln w="412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xVal>
            <c:numRef>
              <c:f>'Uru tax side thru 2008 LAA'!$BH$15:$BH$113</c:f>
              <c:numCache>
                <c:formatCode>General</c:formatCode>
                <c:ptCount val="99"/>
                <c:pt idx="0">
                  <c:v>1910.0</c:v>
                </c:pt>
                <c:pt idx="1">
                  <c:v>1911.0</c:v>
                </c:pt>
                <c:pt idx="2">
                  <c:v>1912.0</c:v>
                </c:pt>
                <c:pt idx="3">
                  <c:v>1913.0</c:v>
                </c:pt>
                <c:pt idx="4">
                  <c:v>1914.0</c:v>
                </c:pt>
                <c:pt idx="5">
                  <c:v>1915.0</c:v>
                </c:pt>
                <c:pt idx="6">
                  <c:v>1916.0</c:v>
                </c:pt>
                <c:pt idx="7">
                  <c:v>1917.0</c:v>
                </c:pt>
                <c:pt idx="8">
                  <c:v>1918.0</c:v>
                </c:pt>
                <c:pt idx="9">
                  <c:v>1919.0</c:v>
                </c:pt>
                <c:pt idx="10">
                  <c:v>1920.0</c:v>
                </c:pt>
                <c:pt idx="11">
                  <c:v>1921.0</c:v>
                </c:pt>
                <c:pt idx="12">
                  <c:v>1922.0</c:v>
                </c:pt>
                <c:pt idx="13">
                  <c:v>1923.0</c:v>
                </c:pt>
                <c:pt idx="14">
                  <c:v>1924.0</c:v>
                </c:pt>
                <c:pt idx="15">
                  <c:v>1925.0</c:v>
                </c:pt>
                <c:pt idx="16">
                  <c:v>1926.0</c:v>
                </c:pt>
                <c:pt idx="17">
                  <c:v>1927.0</c:v>
                </c:pt>
                <c:pt idx="18">
                  <c:v>1928.0</c:v>
                </c:pt>
                <c:pt idx="19">
                  <c:v>1929.0</c:v>
                </c:pt>
                <c:pt idx="20">
                  <c:v>1930.0</c:v>
                </c:pt>
                <c:pt idx="21">
                  <c:v>1931.0</c:v>
                </c:pt>
                <c:pt idx="22">
                  <c:v>1932.0</c:v>
                </c:pt>
                <c:pt idx="23">
                  <c:v>1933.0</c:v>
                </c:pt>
                <c:pt idx="24">
                  <c:v>1934.0</c:v>
                </c:pt>
                <c:pt idx="25">
                  <c:v>1935.0</c:v>
                </c:pt>
                <c:pt idx="26">
                  <c:v>1936.0</c:v>
                </c:pt>
                <c:pt idx="27">
                  <c:v>1937.0</c:v>
                </c:pt>
                <c:pt idx="28">
                  <c:v>1938.0</c:v>
                </c:pt>
                <c:pt idx="29">
                  <c:v>1939.0</c:v>
                </c:pt>
                <c:pt idx="30">
                  <c:v>1940.0</c:v>
                </c:pt>
                <c:pt idx="31">
                  <c:v>1941.0</c:v>
                </c:pt>
                <c:pt idx="32">
                  <c:v>1942.0</c:v>
                </c:pt>
                <c:pt idx="33">
                  <c:v>1943.0</c:v>
                </c:pt>
                <c:pt idx="34">
                  <c:v>1944.0</c:v>
                </c:pt>
                <c:pt idx="35">
                  <c:v>1945.0</c:v>
                </c:pt>
                <c:pt idx="36">
                  <c:v>1946.0</c:v>
                </c:pt>
                <c:pt idx="37">
                  <c:v>1947.0</c:v>
                </c:pt>
                <c:pt idx="38">
                  <c:v>1948.0</c:v>
                </c:pt>
                <c:pt idx="39">
                  <c:v>1949.0</c:v>
                </c:pt>
                <c:pt idx="40">
                  <c:v>1950.0</c:v>
                </c:pt>
                <c:pt idx="41">
                  <c:v>1951.0</c:v>
                </c:pt>
                <c:pt idx="42">
                  <c:v>1952.0</c:v>
                </c:pt>
                <c:pt idx="43">
                  <c:v>1953.0</c:v>
                </c:pt>
                <c:pt idx="44">
                  <c:v>1954.0</c:v>
                </c:pt>
                <c:pt idx="45">
                  <c:v>1955.0</c:v>
                </c:pt>
                <c:pt idx="46">
                  <c:v>1956.0</c:v>
                </c:pt>
                <c:pt idx="47">
                  <c:v>1957.0</c:v>
                </c:pt>
                <c:pt idx="48">
                  <c:v>1958.0</c:v>
                </c:pt>
                <c:pt idx="49">
                  <c:v>1959.0</c:v>
                </c:pt>
                <c:pt idx="50">
                  <c:v>1960.0</c:v>
                </c:pt>
                <c:pt idx="51">
                  <c:v>1961.0</c:v>
                </c:pt>
                <c:pt idx="52">
                  <c:v>1962.0</c:v>
                </c:pt>
                <c:pt idx="53">
                  <c:v>1963.0</c:v>
                </c:pt>
                <c:pt idx="54">
                  <c:v>1964.0</c:v>
                </c:pt>
                <c:pt idx="55">
                  <c:v>1965.0</c:v>
                </c:pt>
                <c:pt idx="56">
                  <c:v>1966.0</c:v>
                </c:pt>
                <c:pt idx="57">
                  <c:v>1967.0</c:v>
                </c:pt>
                <c:pt idx="58">
                  <c:v>1968.0</c:v>
                </c:pt>
                <c:pt idx="59">
                  <c:v>1969.0</c:v>
                </c:pt>
                <c:pt idx="60">
                  <c:v>1970.0</c:v>
                </c:pt>
                <c:pt idx="61">
                  <c:v>1971.0</c:v>
                </c:pt>
                <c:pt idx="62">
                  <c:v>1972.0</c:v>
                </c:pt>
                <c:pt idx="63">
                  <c:v>1973.0</c:v>
                </c:pt>
                <c:pt idx="64">
                  <c:v>1974.0</c:v>
                </c:pt>
                <c:pt idx="65">
                  <c:v>1975.0</c:v>
                </c:pt>
                <c:pt idx="66">
                  <c:v>1976.0</c:v>
                </c:pt>
                <c:pt idx="67">
                  <c:v>1977.0</c:v>
                </c:pt>
                <c:pt idx="68">
                  <c:v>1978.0</c:v>
                </c:pt>
                <c:pt idx="69">
                  <c:v>1979.0</c:v>
                </c:pt>
                <c:pt idx="70">
                  <c:v>1980.0</c:v>
                </c:pt>
                <c:pt idx="71">
                  <c:v>1981.0</c:v>
                </c:pt>
                <c:pt idx="72">
                  <c:v>1982.0</c:v>
                </c:pt>
                <c:pt idx="73">
                  <c:v>1983.0</c:v>
                </c:pt>
                <c:pt idx="74">
                  <c:v>1984.0</c:v>
                </c:pt>
                <c:pt idx="75">
                  <c:v>1985.0</c:v>
                </c:pt>
                <c:pt idx="76">
                  <c:v>1986.0</c:v>
                </c:pt>
                <c:pt idx="77">
                  <c:v>1987.0</c:v>
                </c:pt>
                <c:pt idx="78">
                  <c:v>1988.0</c:v>
                </c:pt>
                <c:pt idx="79">
                  <c:v>1989.0</c:v>
                </c:pt>
                <c:pt idx="80">
                  <c:v>1990.0</c:v>
                </c:pt>
                <c:pt idx="81">
                  <c:v>1991.0</c:v>
                </c:pt>
                <c:pt idx="82">
                  <c:v>1992.0</c:v>
                </c:pt>
                <c:pt idx="83">
                  <c:v>1993.0</c:v>
                </c:pt>
                <c:pt idx="84">
                  <c:v>1994.0</c:v>
                </c:pt>
                <c:pt idx="85">
                  <c:v>1995.0</c:v>
                </c:pt>
                <c:pt idx="86">
                  <c:v>1996.0</c:v>
                </c:pt>
                <c:pt idx="87">
                  <c:v>1997.0</c:v>
                </c:pt>
                <c:pt idx="88">
                  <c:v>1998.0</c:v>
                </c:pt>
                <c:pt idx="89">
                  <c:v>1999.0</c:v>
                </c:pt>
                <c:pt idx="90">
                  <c:v>2000.0</c:v>
                </c:pt>
                <c:pt idx="91">
                  <c:v>2001.0</c:v>
                </c:pt>
                <c:pt idx="92">
                  <c:v>2002.0</c:v>
                </c:pt>
                <c:pt idx="93">
                  <c:v>2003.0</c:v>
                </c:pt>
                <c:pt idx="94">
                  <c:v>2004.0</c:v>
                </c:pt>
                <c:pt idx="95">
                  <c:v>2005.0</c:v>
                </c:pt>
                <c:pt idx="96">
                  <c:v>2006.0</c:v>
                </c:pt>
                <c:pt idx="97">
                  <c:v>2007.0</c:v>
                </c:pt>
                <c:pt idx="98">
                  <c:v>2008.0</c:v>
                </c:pt>
              </c:numCache>
            </c:numRef>
          </c:xVal>
          <c:yVal>
            <c:numRef>
              <c:f>'Uru tax side thru 2008 LAA'!$BK$15:$BK$113</c:f>
              <c:numCache>
                <c:formatCode>0.0</c:formatCode>
                <c:ptCount val="99"/>
                <c:pt idx="0">
                  <c:v>-0.537813066811335</c:v>
                </c:pt>
                <c:pt idx="1">
                  <c:v>-0.621159046737011</c:v>
                </c:pt>
                <c:pt idx="2">
                  <c:v>-0.680551005560517</c:v>
                </c:pt>
                <c:pt idx="3">
                  <c:v>-0.580570794172977</c:v>
                </c:pt>
                <c:pt idx="4">
                  <c:v>-0.69574575945217</c:v>
                </c:pt>
                <c:pt idx="5">
                  <c:v>-0.768441624115191</c:v>
                </c:pt>
                <c:pt idx="6">
                  <c:v>-0.814922180176636</c:v>
                </c:pt>
                <c:pt idx="7">
                  <c:v>-0.711592441554714</c:v>
                </c:pt>
                <c:pt idx="8">
                  <c:v>-0.530615524918559</c:v>
                </c:pt>
                <c:pt idx="9">
                  <c:v>-0.588154105104805</c:v>
                </c:pt>
                <c:pt idx="10">
                  <c:v>-0.668111158245806</c:v>
                </c:pt>
                <c:pt idx="11">
                  <c:v>-1.019754917205467</c:v>
                </c:pt>
                <c:pt idx="12">
                  <c:v>-0.924900448540978</c:v>
                </c:pt>
                <c:pt idx="13">
                  <c:v>-0.854899632394872</c:v>
                </c:pt>
                <c:pt idx="14">
                  <c:v>-0.786130501143647</c:v>
                </c:pt>
                <c:pt idx="15">
                  <c:v>-0.99082384831354</c:v>
                </c:pt>
                <c:pt idx="16">
                  <c:v>-0.956364906235376</c:v>
                </c:pt>
                <c:pt idx="17">
                  <c:v>-1.006971741806358</c:v>
                </c:pt>
                <c:pt idx="18">
                  <c:v>-1.174190809128968</c:v>
                </c:pt>
                <c:pt idx="19">
                  <c:v>-1.175790613324808</c:v>
                </c:pt>
                <c:pt idx="20">
                  <c:v>-1.200845545879337</c:v>
                </c:pt>
                <c:pt idx="21">
                  <c:v>-1.475245007202053</c:v>
                </c:pt>
                <c:pt idx="22">
                  <c:v>-1.658962349944699</c:v>
                </c:pt>
                <c:pt idx="23">
                  <c:v>-1.787406686152465</c:v>
                </c:pt>
                <c:pt idx="24">
                  <c:v>-1.650670188344486</c:v>
                </c:pt>
                <c:pt idx="25">
                  <c:v>-2.102038236722567</c:v>
                </c:pt>
                <c:pt idx="26">
                  <c:v>-1.972755559052863</c:v>
                </c:pt>
                <c:pt idx="27">
                  <c:v>-1.793519406414533</c:v>
                </c:pt>
                <c:pt idx="28">
                  <c:v>-1.815829591408805</c:v>
                </c:pt>
                <c:pt idx="29">
                  <c:v>-1.8121178274085</c:v>
                </c:pt>
                <c:pt idx="30">
                  <c:v>-1.865775882393894</c:v>
                </c:pt>
                <c:pt idx="31">
                  <c:v>-1.749736283915906</c:v>
                </c:pt>
                <c:pt idx="32">
                  <c:v>-1.755251876218783</c:v>
                </c:pt>
                <c:pt idx="33">
                  <c:v>-1.923014435588694</c:v>
                </c:pt>
                <c:pt idx="34">
                  <c:v>-1.837441031078084</c:v>
                </c:pt>
                <c:pt idx="35">
                  <c:v>-1.600643953717574</c:v>
                </c:pt>
                <c:pt idx="36">
                  <c:v>-1.479353144890341</c:v>
                </c:pt>
                <c:pt idx="37">
                  <c:v>-1.453063665149239</c:v>
                </c:pt>
                <c:pt idx="38">
                  <c:v>-1.426474592663675</c:v>
                </c:pt>
                <c:pt idx="39">
                  <c:v>-1.345596674381248</c:v>
                </c:pt>
                <c:pt idx="40">
                  <c:v>-1.392805320257841</c:v>
                </c:pt>
                <c:pt idx="41">
                  <c:v>-1.546147536943112</c:v>
                </c:pt>
                <c:pt idx="42">
                  <c:v>-1.743709900838626</c:v>
                </c:pt>
                <c:pt idx="43">
                  <c:v>-1.638216052427565</c:v>
                </c:pt>
                <c:pt idx="44">
                  <c:v>-2.011748828562224</c:v>
                </c:pt>
                <c:pt idx="45">
                  <c:v>-2.553892032392396</c:v>
                </c:pt>
                <c:pt idx="46">
                  <c:v>-2.623370755884123</c:v>
                </c:pt>
                <c:pt idx="47">
                  <c:v>-2.87132315128514</c:v>
                </c:pt>
                <c:pt idx="48">
                  <c:v>-2.621592023970832</c:v>
                </c:pt>
                <c:pt idx="49">
                  <c:v>-2.296589485965544</c:v>
                </c:pt>
                <c:pt idx="50">
                  <c:v>-1.932932922075825</c:v>
                </c:pt>
                <c:pt idx="51">
                  <c:v>-2.409063599044104</c:v>
                </c:pt>
                <c:pt idx="52">
                  <c:v>-2.820405158387483</c:v>
                </c:pt>
                <c:pt idx="53">
                  <c:v>-2.714809737014868</c:v>
                </c:pt>
                <c:pt idx="54">
                  <c:v>-2.408806309900048</c:v>
                </c:pt>
                <c:pt idx="55">
                  <c:v>-2.189979074890652</c:v>
                </c:pt>
                <c:pt idx="56">
                  <c:v>-1.946332578805525</c:v>
                </c:pt>
                <c:pt idx="57">
                  <c:v>-2.153890867054419</c:v>
                </c:pt>
                <c:pt idx="58">
                  <c:v>-2.66439691008436</c:v>
                </c:pt>
                <c:pt idx="59">
                  <c:v>-2.418343031595843</c:v>
                </c:pt>
                <c:pt idx="60">
                  <c:v>-2.399975579929973</c:v>
                </c:pt>
                <c:pt idx="61">
                  <c:v>-2.716679637295974</c:v>
                </c:pt>
                <c:pt idx="62">
                  <c:v>-2.405710673330145</c:v>
                </c:pt>
                <c:pt idx="63">
                  <c:v>-2.14574614966916</c:v>
                </c:pt>
                <c:pt idx="64">
                  <c:v>-3.74714957363242</c:v>
                </c:pt>
                <c:pt idx="65">
                  <c:v>-3.36308927811654</c:v>
                </c:pt>
                <c:pt idx="66">
                  <c:v>-3.713491521893577</c:v>
                </c:pt>
                <c:pt idx="67">
                  <c:v>-3.804427612531295</c:v>
                </c:pt>
                <c:pt idx="68">
                  <c:v>-3.159860087697868</c:v>
                </c:pt>
                <c:pt idx="69">
                  <c:v>-2.662964053101798</c:v>
                </c:pt>
                <c:pt idx="70">
                  <c:v>-3.26859953755755</c:v>
                </c:pt>
                <c:pt idx="71">
                  <c:v>-3.764376943486336</c:v>
                </c:pt>
                <c:pt idx="72">
                  <c:v>-4.654936801420212</c:v>
                </c:pt>
                <c:pt idx="73">
                  <c:v>-4.238909740221894</c:v>
                </c:pt>
                <c:pt idx="74">
                  <c:v>-3.343441352918747</c:v>
                </c:pt>
                <c:pt idx="75">
                  <c:v>-3.293270390130196</c:v>
                </c:pt>
                <c:pt idx="76">
                  <c:v>-3.546056734865837</c:v>
                </c:pt>
                <c:pt idx="77">
                  <c:v>-3.497308220387999</c:v>
                </c:pt>
                <c:pt idx="78">
                  <c:v>-3.536306881682337</c:v>
                </c:pt>
                <c:pt idx="79">
                  <c:v>-3.416782183370332</c:v>
                </c:pt>
                <c:pt idx="80">
                  <c:v>-3.730087698863574</c:v>
                </c:pt>
                <c:pt idx="81">
                  <c:v>-3.880237529568468</c:v>
                </c:pt>
                <c:pt idx="82">
                  <c:v>-4.177387310868746</c:v>
                </c:pt>
                <c:pt idx="83">
                  <c:v>-4.369326286097969</c:v>
                </c:pt>
                <c:pt idx="84">
                  <c:v>-4.467900289178887</c:v>
                </c:pt>
                <c:pt idx="85">
                  <c:v>-4.725004449180391</c:v>
                </c:pt>
                <c:pt idx="86">
                  <c:v>-5.148393577669796</c:v>
                </c:pt>
                <c:pt idx="87">
                  <c:v>-5.026465706232242</c:v>
                </c:pt>
                <c:pt idx="88">
                  <c:v>-5.097495408306425</c:v>
                </c:pt>
                <c:pt idx="89">
                  <c:v>-5.463441804220207</c:v>
                </c:pt>
                <c:pt idx="90">
                  <c:v>-5.571857681313136</c:v>
                </c:pt>
                <c:pt idx="91">
                  <c:v>-5.986420738437071</c:v>
                </c:pt>
                <c:pt idx="92">
                  <c:v>-6.471020289777438</c:v>
                </c:pt>
                <c:pt idx="93">
                  <c:v>-5.87201059511036</c:v>
                </c:pt>
                <c:pt idx="94">
                  <c:v>-5.387975437890578</c:v>
                </c:pt>
                <c:pt idx="95">
                  <c:v>-5.326426078851405</c:v>
                </c:pt>
                <c:pt idx="96">
                  <c:v>-5.494797163860537</c:v>
                </c:pt>
                <c:pt idx="97">
                  <c:v>-5.892392866461087</c:v>
                </c:pt>
                <c:pt idx="98">
                  <c:v>-6.235553381240618</c:v>
                </c:pt>
              </c:numCache>
            </c:numRef>
          </c:yVal>
        </c:ser>
        <c:axId val="560833976"/>
        <c:axId val="560837384"/>
      </c:scatterChart>
      <c:valAx>
        <c:axId val="560833976"/>
        <c:scaling>
          <c:orientation val="minMax"/>
          <c:max val="2010.0"/>
          <c:min val="1910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60837384"/>
        <c:crossesAt val="-8.0"/>
        <c:crossBetween val="midCat"/>
        <c:majorUnit val="10.0"/>
        <c:minorUnit val="1.0"/>
      </c:valAx>
      <c:valAx>
        <c:axId val="560837384"/>
        <c:scaling>
          <c:orientation val="minMax"/>
          <c:max val="12.0"/>
          <c:min val="-8.0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560833976"/>
        <c:crossesAt val="1910.0"/>
        <c:crossBetween val="midCat"/>
        <c:majorUnit val="4.0"/>
        <c:minorUnit val="1.0"/>
      </c:valAx>
    </c:plotArea>
    <c:legend>
      <c:legendPos val="r"/>
      <c:layout>
        <c:manualLayout>
          <c:xMode val="edge"/>
          <c:yMode val="edge"/>
          <c:x val="0.672072072072072"/>
          <c:y val="0.381066281809113"/>
          <c:w val="0.255855855855856"/>
          <c:h val="0.111182588025553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0</xdr:colOff>
      <xdr:row>141</xdr:row>
      <xdr:rowOff>0</xdr:rowOff>
    </xdr:from>
    <xdr:to>
      <xdr:col>73</xdr:col>
      <xdr:colOff>139700</xdr:colOff>
      <xdr:row>168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203200</xdr:colOff>
      <xdr:row>4</xdr:row>
      <xdr:rowOff>88900</xdr:rowOff>
    </xdr:from>
    <xdr:to>
      <xdr:col>71</xdr:col>
      <xdr:colOff>647700</xdr:colOff>
      <xdr:row>29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royoabad/Documents/research%20projects/lindert/working/Uruguay%20quintile%20fisc%20fx%201910-2000_12022014_LA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royoabad/Documents/research%20projects/lindert/working/Argentina%20tx,%20exp%20&amp;%20ineq%2012nov2014%20LA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lindert/Downloads/Uruguay%20-%20fiscal%20reven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royoabad/Documents/data/Argentina/Argentina%20-%20fisc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lindert/Desktop/Gibraltar/Buenos%20Aires%20December%202014%20&#8226;&#8226;/Uruguay%20folder/Uruguay%20quintile%20fisc%20fx%201910-2008%20(x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s &amp; notes"/>
      <sheetName val="decile &amp; quintile fx 2000"/>
      <sheetName val="soc spen &amp; quintile fx 1910-on"/>
      <sheetName val="soc spen &amp; quintile fx 1910 (2)"/>
      <sheetName val="pub educ by level 1936-41"/>
      <sheetName val="Deininger-Squire Uruguay"/>
      <sheetName val="Sheet1"/>
    </sheetNames>
    <sheetDataSet>
      <sheetData sheetId="0"/>
      <sheetData sheetId="1">
        <row r="35">
          <cell r="B35">
            <v>4.5592780902629819</v>
          </cell>
          <cell r="G35">
            <v>28.171764492764165</v>
          </cell>
        </row>
        <row r="36">
          <cell r="B36">
            <v>9.699683195597963</v>
          </cell>
          <cell r="G36">
            <v>19.735701509976217</v>
          </cell>
        </row>
        <row r="37">
          <cell r="B37">
            <v>14.120589781554155</v>
          </cell>
          <cell r="H37">
            <v>17.06184234696952</v>
          </cell>
        </row>
        <row r="38">
          <cell r="B38">
            <v>22.280842311635251</v>
          </cell>
          <cell r="G38">
            <v>17.337587291937979</v>
          </cell>
        </row>
        <row r="39">
          <cell r="B39">
            <v>49.339606620949645</v>
          </cell>
          <cell r="G39">
            <v>16.691042798396616</v>
          </cell>
        </row>
      </sheetData>
      <sheetData sheetId="2"/>
      <sheetData sheetId="3">
        <row r="11">
          <cell r="D11">
            <v>2.50882856849586</v>
          </cell>
          <cell r="AP11">
            <v>1.6591289918930852</v>
          </cell>
          <cell r="AQ11">
            <v>0.47539810105920344</v>
          </cell>
          <cell r="AR11">
            <v>0.22368224671760392</v>
          </cell>
          <cell r="AS11">
            <v>0.11305422252494099</v>
          </cell>
          <cell r="AT11">
            <v>3.7565006301026764E-2</v>
          </cell>
          <cell r="AW11">
            <v>0.1679391496297519</v>
          </cell>
          <cell r="AX11">
            <v>0.13481908146417232</v>
          </cell>
        </row>
        <row r="12">
          <cell r="D12">
            <v>2.9185248967220749</v>
          </cell>
          <cell r="AP12">
            <v>1.9179299206542233</v>
          </cell>
          <cell r="AQ12">
            <v>0.55669565488479544</v>
          </cell>
          <cell r="AR12">
            <v>0.26433096351834395</v>
          </cell>
          <cell r="AS12">
            <v>0.1346137975320382</v>
          </cell>
          <cell r="AT12">
            <v>4.4954560132674057E-2</v>
          </cell>
          <cell r="AW12">
            <v>0.1700692175230327</v>
          </cell>
          <cell r="AX12">
            <v>0.13782097076215291</v>
          </cell>
        </row>
        <row r="13">
          <cell r="D13">
            <v>3.0769274342315516</v>
          </cell>
          <cell r="AP13">
            <v>2.0205027215389149</v>
          </cell>
          <cell r="AQ13">
            <v>0.58890871139469581</v>
          </cell>
          <cell r="AR13">
            <v>0.2796488700373615</v>
          </cell>
          <cell r="AS13">
            <v>0.14107728974827571</v>
          </cell>
          <cell r="AT13">
            <v>4.6789841512303997E-2</v>
          </cell>
          <cell r="AW13">
            <v>0.16731639754543906</v>
          </cell>
          <cell r="AX13">
            <v>0.13840558938934122</v>
          </cell>
        </row>
        <row r="14">
          <cell r="D14">
            <v>2.6515380019162524</v>
          </cell>
          <cell r="AP14">
            <v>1.7228676649367256</v>
          </cell>
          <cell r="AQ14">
            <v>0.51249836870606291</v>
          </cell>
          <cell r="AR14">
            <v>0.24705781194641541</v>
          </cell>
          <cell r="AS14">
            <v>0.12665357359524221</v>
          </cell>
          <cell r="AT14">
            <v>4.2460582731806099E-2</v>
          </cell>
          <cell r="AW14">
            <v>0.17186496713981833</v>
          </cell>
          <cell r="AX14">
            <v>0.14339918089732615</v>
          </cell>
        </row>
        <row r="15">
          <cell r="D15">
            <v>3.0703028033213635</v>
          </cell>
          <cell r="AP15">
            <v>2.0004430475744019</v>
          </cell>
          <cell r="AQ15">
            <v>0.59234684862566556</v>
          </cell>
          <cell r="AR15">
            <v>0.28439240309594271</v>
          </cell>
          <cell r="AS15">
            <v>0.14480640801218223</v>
          </cell>
          <cell r="AT15">
            <v>4.8314096013171354E-2</v>
          </cell>
          <cell r="AW15">
            <v>0.16988532565292222</v>
          </cell>
          <cell r="AX15">
            <v>0.1421647086832975</v>
          </cell>
        </row>
        <row r="16">
          <cell r="D16">
            <v>3.1694158139658111</v>
          </cell>
          <cell r="AP16">
            <v>2.0890114701107159</v>
          </cell>
          <cell r="AQ16">
            <v>0.60442034932326083</v>
          </cell>
          <cell r="AR16">
            <v>0.28549168804652036</v>
          </cell>
          <cell r="AS16">
            <v>0.1432010196946728</v>
          </cell>
          <cell r="AT16">
            <v>4.729128679064111E-2</v>
          </cell>
          <cell r="AW16">
            <v>0.16564855920756291</v>
          </cell>
          <cell r="AX16">
            <v>0.13666353303047662</v>
          </cell>
        </row>
        <row r="17">
          <cell r="D17">
            <v>3.2351281529116567</v>
          </cell>
          <cell r="AP17">
            <v>2.1358846931724091</v>
          </cell>
          <cell r="AQ17">
            <v>0.61618168265509343</v>
          </cell>
          <cell r="AR17">
            <v>0.29029581480383282</v>
          </cell>
          <cell r="AS17">
            <v>0.14501643610508386</v>
          </cell>
          <cell r="AT17">
            <v>4.7749526175237894E-2</v>
          </cell>
          <cell r="AW17">
            <v>0.16448575466892143</v>
          </cell>
          <cell r="AX17">
            <v>0.13591361730892842</v>
          </cell>
        </row>
        <row r="18">
          <cell r="D18">
            <v>2.9037218422488777</v>
          </cell>
          <cell r="AP18">
            <v>1.9743306759875894</v>
          </cell>
          <cell r="AQ18">
            <v>0.5365168277462814</v>
          </cell>
          <cell r="AR18">
            <v>0.24135946659827617</v>
          </cell>
          <cell r="AS18">
            <v>0.11495668883902897</v>
          </cell>
          <cell r="AT18">
            <v>3.6558183077702158E-2</v>
          </cell>
          <cell r="AW18">
            <v>0.15146778203048639</v>
          </cell>
          <cell r="AX18">
            <v>0.12224875474699526</v>
          </cell>
        </row>
        <row r="19">
          <cell r="D19">
            <v>2.2814694194972516</v>
          </cell>
          <cell r="AP19">
            <v>1.4943960923986577</v>
          </cell>
          <cell r="AQ19">
            <v>0.43798096846790158</v>
          </cell>
          <cell r="AR19">
            <v>0.20870361025516343</v>
          </cell>
          <cell r="AS19">
            <v>0.10541288408584509</v>
          </cell>
          <cell r="AT19">
            <v>3.4975864289683849E-2</v>
          </cell>
          <cell r="AW19">
            <v>0.16758629257501562</v>
          </cell>
          <cell r="AX19">
            <v>0.13965749195728483</v>
          </cell>
        </row>
        <row r="20">
          <cell r="D20">
            <v>2.4792629010454212</v>
          </cell>
          <cell r="AP20">
            <v>1.6077525406406297</v>
          </cell>
          <cell r="AQ20">
            <v>0.48129455082784878</v>
          </cell>
          <cell r="AR20">
            <v>0.23243669008297435</v>
          </cell>
          <cell r="AS20">
            <v>0.11832359430274512</v>
          </cell>
          <cell r="AT20">
            <v>3.9455525191223473E-2</v>
          </cell>
          <cell r="AW20">
            <v>0.16974740595875287</v>
          </cell>
          <cell r="AX20">
            <v>0.1445724290321177</v>
          </cell>
        </row>
        <row r="21">
          <cell r="D21">
            <v>2.8641616378129777</v>
          </cell>
          <cell r="AP21">
            <v>1.8668182956112211</v>
          </cell>
          <cell r="AQ21">
            <v>0.55379722800701403</v>
          </cell>
          <cell r="AR21">
            <v>0.26551089407492795</v>
          </cell>
          <cell r="AS21">
            <v>0.13376119385314744</v>
          </cell>
          <cell r="AT21">
            <v>4.4274026266667071E-2</v>
          </cell>
          <cell r="AW21">
            <v>0.16675031893106734</v>
          </cell>
          <cell r="AX21">
            <v>0.14222642594575394</v>
          </cell>
        </row>
        <row r="22">
          <cell r="D22">
            <v>4.3034319897222773</v>
          </cell>
          <cell r="AP22">
            <v>2.8296253234784516</v>
          </cell>
          <cell r="AQ22">
            <v>0.82431474196707155</v>
          </cell>
          <cell r="AR22">
            <v>0.3904487903492504</v>
          </cell>
          <cell r="AS22">
            <v>0.19492055953631923</v>
          </cell>
          <cell r="AT22">
            <v>6.4122574391184822E-2</v>
          </cell>
          <cell r="AW22">
            <v>0.16422787309400594</v>
          </cell>
          <cell r="AX22">
            <v>0.13798603903829665</v>
          </cell>
        </row>
        <row r="23">
          <cell r="D23">
            <v>3.9681537125752007</v>
          </cell>
          <cell r="AP23">
            <v>2.4587055376559555</v>
          </cell>
          <cell r="AQ23">
            <v>0.80750295192588661</v>
          </cell>
          <cell r="AR23">
            <v>0.41172481776305886</v>
          </cell>
          <cell r="AS23">
            <v>0.21653727844796111</v>
          </cell>
          <cell r="AT23">
            <v>7.3683126782338418E-2</v>
          </cell>
          <cell r="AW23">
            <v>0.17896207273262282</v>
          </cell>
          <cell r="AX23">
            <v>0.16745592811231191</v>
          </cell>
        </row>
        <row r="24">
          <cell r="D24">
            <v>3.5738747388125858</v>
          </cell>
          <cell r="AP24">
            <v>2.2484715872194414</v>
          </cell>
          <cell r="AQ24">
            <v>0.71658143725019374</v>
          </cell>
          <cell r="AR24">
            <v>0.35912668588334412</v>
          </cell>
          <cell r="AS24">
            <v>0.18665256094307553</v>
          </cell>
          <cell r="AT24">
            <v>6.3042467516530726E-2</v>
          </cell>
          <cell r="AW24">
            <v>0.17554381223847271</v>
          </cell>
          <cell r="AX24">
            <v>0.1597203575640713</v>
          </cell>
        </row>
        <row r="25">
          <cell r="D25">
            <v>3.3232479495823224</v>
          </cell>
          <cell r="AP25">
            <v>2.1074074876886257</v>
          </cell>
          <cell r="AQ25">
            <v>0.6607522322284709</v>
          </cell>
          <cell r="AR25">
            <v>0.32812693452150499</v>
          </cell>
          <cell r="AS25">
            <v>0.16977376156193516</v>
          </cell>
          <cell r="AT25">
            <v>5.718753358178575E-2</v>
          </cell>
          <cell r="AW25">
            <v>0.17428478910205941</v>
          </cell>
          <cell r="AX25">
            <v>0.15570170289249086</v>
          </cell>
        </row>
        <row r="26">
          <cell r="D26">
            <v>4.2178280888401174</v>
          </cell>
          <cell r="AP26">
            <v>2.7410182877944846</v>
          </cell>
          <cell r="AQ26">
            <v>0.81935861879673744</v>
          </cell>
          <cell r="AR26">
            <v>0.39417505987427687</v>
          </cell>
          <cell r="AS26">
            <v>0.19793842269819725</v>
          </cell>
          <cell r="AT26">
            <v>6.5337699676421224E-2</v>
          </cell>
          <cell r="AW26">
            <v>0.16575807636652823</v>
          </cell>
          <cell r="AX26">
            <v>0.14380606712093241</v>
          </cell>
        </row>
        <row r="27">
          <cell r="D27">
            <v>4.0716236378048176</v>
          </cell>
          <cell r="AP27">
            <v>2.6146714415126011</v>
          </cell>
          <cell r="AQ27">
            <v>0.80020077288952973</v>
          </cell>
          <cell r="AR27">
            <v>0.39108586692367497</v>
          </cell>
          <cell r="AS27">
            <v>0.1992457673447752</v>
          </cell>
          <cell r="AT27">
            <v>6.6419789134237517E-2</v>
          </cell>
          <cell r="AW27">
            <v>0.16983428641055986</v>
          </cell>
          <cell r="AX27">
            <v>0.149573617822295</v>
          </cell>
        </row>
        <row r="28">
          <cell r="D28">
            <v>4.320362499248489</v>
          </cell>
          <cell r="AP28">
            <v>2.781610801216114</v>
          </cell>
          <cell r="AQ28">
            <v>0.84728211849287116</v>
          </cell>
          <cell r="AR28">
            <v>0.41264757759590237</v>
          </cell>
          <cell r="AS28">
            <v>0.2092793637149753</v>
          </cell>
          <cell r="AT28">
            <v>6.9542638228626302E-2</v>
          </cell>
          <cell r="AW28">
            <v>0.16852792068666408</v>
          </cell>
          <cell r="AX28">
            <v>0.14834842365995046</v>
          </cell>
        </row>
        <row r="29">
          <cell r="D29">
            <v>5.1453641506809698</v>
          </cell>
          <cell r="AP29">
            <v>3.3447049952897325</v>
          </cell>
          <cell r="AQ29">
            <v>1.0006106689736336</v>
          </cell>
          <cell r="AR29">
            <v>0.48097193906757185</v>
          </cell>
          <cell r="AS29">
            <v>0.24015184458058786</v>
          </cell>
          <cell r="AT29">
            <v>7.8924702769443619E-2</v>
          </cell>
          <cell r="AW29">
            <v>0.16409419419030905</v>
          </cell>
          <cell r="AX29">
            <v>0.14380100479561367</v>
          </cell>
        </row>
        <row r="30">
          <cell r="D30">
            <v>5.2595389385433089</v>
          </cell>
          <cell r="AP30">
            <v>3.3756907672368137</v>
          </cell>
          <cell r="AQ30">
            <v>1.0364862062181275</v>
          </cell>
          <cell r="AR30">
            <v>0.50651570088445119</v>
          </cell>
          <cell r="AS30">
            <v>0.25601465156874442</v>
          </cell>
          <cell r="AT30">
            <v>8.4831612635171555E-2</v>
          </cell>
          <cell r="AW30">
            <v>0.16748071676167794</v>
          </cell>
          <cell r="AX30">
            <v>0.15004801559446804</v>
          </cell>
        </row>
        <row r="31">
          <cell r="D31">
            <v>5.3470887147364543</v>
          </cell>
          <cell r="AP31">
            <v>3.4640713972405668</v>
          </cell>
          <cell r="AQ31">
            <v>1.0443102704581797</v>
          </cell>
          <cell r="AR31">
            <v>0.50411109924126185</v>
          </cell>
          <cell r="AS31">
            <v>0.25182926340626044</v>
          </cell>
          <cell r="AT31">
            <v>8.2766684390185447E-2</v>
          </cell>
          <cell r="AW31">
            <v>0.16418342011266499</v>
          </cell>
          <cell r="AX31">
            <v>0.14552560886673122</v>
          </cell>
        </row>
        <row r="32">
          <cell r="D32">
            <v>6.3804139861153857</v>
          </cell>
          <cell r="AP32">
            <v>4.1864633345629656</v>
          </cell>
          <cell r="AQ32">
            <v>1.2296209244114631</v>
          </cell>
          <cell r="AR32">
            <v>0.58339361841336423</v>
          </cell>
          <cell r="AS32">
            <v>0.28739280900522202</v>
          </cell>
          <cell r="AT32">
            <v>9.3543299722370507E-2</v>
          </cell>
          <cell r="AW32">
            <v>0.1603433715589434</v>
          </cell>
          <cell r="AX32">
            <v>0.13935237736275696</v>
          </cell>
        </row>
        <row r="33">
          <cell r="D33">
            <v>6.6825479209845939</v>
          </cell>
          <cell r="AP33">
            <v>4.4430705911666966</v>
          </cell>
          <cell r="AQ33">
            <v>1.2686324958909194</v>
          </cell>
          <cell r="AR33">
            <v>0.59071018199227465</v>
          </cell>
          <cell r="AS33">
            <v>0.28738943566407954</v>
          </cell>
          <cell r="AT33">
            <v>9.274521627062414E-2</v>
          </cell>
          <cell r="AW33">
            <v>0.15700629360717042</v>
          </cell>
          <cell r="AX33">
            <v>0.1329508883263458</v>
          </cell>
        </row>
        <row r="34">
          <cell r="D34">
            <v>7.0037358858070622</v>
          </cell>
          <cell r="AP34">
            <v>4.7753726123539302</v>
          </cell>
          <cell r="AQ34">
            <v>1.2926210658377593</v>
          </cell>
          <cell r="AR34">
            <v>0.57843863188275768</v>
          </cell>
          <cell r="AS34">
            <v>0.27180950986550523</v>
          </cell>
          <cell r="AT34">
            <v>8.5494065867109836E-2</v>
          </cell>
          <cell r="AW34">
            <v>0.14780144539937717</v>
          </cell>
          <cell r="AX34">
            <v>0.12112952827729756</v>
          </cell>
        </row>
        <row r="35">
          <cell r="D35">
            <v>6.2062601672186313</v>
          </cell>
          <cell r="AP35">
            <v>4.3097527127184456</v>
          </cell>
          <cell r="AQ35">
            <v>1.1211991390018643</v>
          </cell>
          <cell r="AR35">
            <v>0.48585289101517087</v>
          </cell>
          <cell r="AS35">
            <v>0.22144709723272904</v>
          </cell>
          <cell r="AT35">
            <v>6.8008327250420914E-2</v>
          </cell>
          <cell r="AW35">
            <v>0.13997719990575777</v>
          </cell>
          <cell r="AX35">
            <v>0.1127333569699667</v>
          </cell>
        </row>
        <row r="36">
          <cell r="D36">
            <v>7.76463620630477</v>
          </cell>
          <cell r="AP36">
            <v>5.4276017181761809</v>
          </cell>
          <cell r="AQ36">
            <v>1.3917473361500667</v>
          </cell>
          <cell r="AR36">
            <v>0.59564029800341767</v>
          </cell>
          <cell r="AS36">
            <v>0.26812213922091066</v>
          </cell>
          <cell r="AT36">
            <v>8.1524714754193775E-2</v>
          </cell>
          <cell r="AW36">
            <v>0.13686903828949129</v>
          </cell>
          <cell r="AX36">
            <v>0.10974281624399823</v>
          </cell>
        </row>
        <row r="37">
          <cell r="D37">
            <v>7.4027225132270935</v>
          </cell>
          <cell r="AP37">
            <v>5.1792722915949803</v>
          </cell>
          <cell r="AQ37">
            <v>1.3252299186267311</v>
          </cell>
          <cell r="AR37">
            <v>0.56622191337171746</v>
          </cell>
          <cell r="AS37">
            <v>0.25463197458856851</v>
          </cell>
          <cell r="AT37">
            <v>7.7366415045095338E-2</v>
          </cell>
          <cell r="AW37">
            <v>0.1366362078507288</v>
          </cell>
          <cell r="AX37">
            <v>0.10932460807102051</v>
          </cell>
        </row>
        <row r="38">
          <cell r="D38">
            <v>7.1935748926562724</v>
          </cell>
          <cell r="AP38">
            <v>5.0275356822767368</v>
          </cell>
          <cell r="AQ38">
            <v>1.2890934622339152</v>
          </cell>
          <cell r="AR38">
            <v>0.55195191014751877</v>
          </cell>
          <cell r="AS38">
            <v>0.24908273972064054</v>
          </cell>
          <cell r="AT38">
            <v>7.5911098277461841E-2</v>
          </cell>
          <cell r="AW38">
            <v>0.13753208727400415</v>
          </cell>
          <cell r="AX38">
            <v>0.10978577677594234</v>
          </cell>
        </row>
        <row r="39">
          <cell r="D39">
            <v>7.3061959180183367</v>
          </cell>
          <cell r="AP39">
            <v>5.1027776701244587</v>
          </cell>
          <cell r="AQ39">
            <v>1.3102675903514371</v>
          </cell>
          <cell r="AR39">
            <v>0.5617539709165642</v>
          </cell>
          <cell r="AS39">
            <v>0.25391112906256297</v>
          </cell>
          <cell r="AT39">
            <v>7.7485557563313934E-2</v>
          </cell>
          <cell r="AW39">
            <v>0.13793504198446094</v>
          </cell>
          <cell r="AX39">
            <v>0.1100878790399784</v>
          </cell>
        </row>
        <row r="40">
          <cell r="D40">
            <v>7.4409235360724759</v>
          </cell>
          <cell r="AP40">
            <v>5.2315583639603318</v>
          </cell>
          <cell r="AQ40">
            <v>1.324340429985758</v>
          </cell>
          <cell r="AR40">
            <v>0.56045989698424092</v>
          </cell>
          <cell r="AS40">
            <v>0.24943390941824156</v>
          </cell>
          <cell r="AT40">
            <v>7.513093572390353E-2</v>
          </cell>
          <cell r="AW40">
            <v>0.13405229549549033</v>
          </cell>
          <cell r="AX40">
            <v>0.10713058289575657</v>
          </cell>
        </row>
        <row r="41">
          <cell r="D41">
            <v>7.5462771518793534</v>
          </cell>
          <cell r="AP41">
            <v>5.2933341466900323</v>
          </cell>
          <cell r="AQ41">
            <v>1.3471706277553843</v>
          </cell>
          <cell r="AR41">
            <v>0.57271600982646631</v>
          </cell>
          <cell r="AS41">
            <v>0.25580090648190257</v>
          </cell>
          <cell r="AT41">
            <v>7.7255461125567804E-2</v>
          </cell>
          <cell r="AW41">
            <v>0.13489314040474668</v>
          </cell>
          <cell r="AX41">
            <v>0.10819570311551002</v>
          </cell>
        </row>
        <row r="42">
          <cell r="D42">
            <v>7.0815997692118371</v>
          </cell>
          <cell r="AP42">
            <v>4.9577697789163793</v>
          </cell>
          <cell r="AQ42">
            <v>1.2672474389756054</v>
          </cell>
          <cell r="AR42">
            <v>0.54071449658280113</v>
          </cell>
          <cell r="AS42">
            <v>0.24240965729860478</v>
          </cell>
          <cell r="AT42">
            <v>7.3458397438446135E-2</v>
          </cell>
          <cell r="AW42">
            <v>0.13585431480510943</v>
          </cell>
          <cell r="AX42">
            <v>0.10906405918287421</v>
          </cell>
        </row>
        <row r="43">
          <cell r="D43">
            <v>7.0549095730582394</v>
          </cell>
          <cell r="AP43">
            <v>4.9557257367054097</v>
          </cell>
          <cell r="AQ43">
            <v>1.2580111609394538</v>
          </cell>
          <cell r="AR43">
            <v>0.53324653237476127</v>
          </cell>
          <cell r="AS43">
            <v>0.23678563806168862</v>
          </cell>
          <cell r="AT43">
            <v>7.1140504976926477E-2</v>
          </cell>
          <cell r="AW43">
            <v>0.13341015957498908</v>
          </cell>
          <cell r="AX43">
            <v>0.10760210728071205</v>
          </cell>
        </row>
        <row r="44">
          <cell r="D44">
            <v>7.4323157253510432</v>
          </cell>
          <cell r="AP44">
            <v>5.1561340623245808</v>
          </cell>
          <cell r="AQ44">
            <v>1.343501194963916</v>
          </cell>
          <cell r="AR44">
            <v>0.58331581072435956</v>
          </cell>
          <cell r="AS44">
            <v>0.26704289575477136</v>
          </cell>
          <cell r="AT44">
            <v>8.2321761583414643E-2</v>
          </cell>
          <cell r="AW44">
            <v>0.14112725914490087</v>
          </cell>
          <cell r="AX44">
            <v>0.11313045853221641</v>
          </cell>
        </row>
        <row r="45">
          <cell r="D45">
            <v>7.2735846717462778</v>
          </cell>
          <cell r="AP45">
            <v>5.0607990731570069</v>
          </cell>
          <cell r="AQ45">
            <v>1.3108616533422486</v>
          </cell>
          <cell r="AR45">
            <v>0.56595572205460609</v>
          </cell>
          <cell r="AS45">
            <v>0.25716188876957302</v>
          </cell>
          <cell r="AT45">
            <v>7.8806334422842572E-2</v>
          </cell>
          <cell r="AW45">
            <v>0.13924469945590365</v>
          </cell>
          <cell r="AX45">
            <v>0.11183129657458499</v>
          </cell>
        </row>
        <row r="46">
          <cell r="D46">
            <v>6.2867870848330645</v>
          </cell>
          <cell r="AP46">
            <v>4.3337553571485481</v>
          </cell>
          <cell r="AQ46">
            <v>1.1448949452621959</v>
          </cell>
          <cell r="AR46">
            <v>0.50283835692740131</v>
          </cell>
          <cell r="AS46">
            <v>0.23285776431682476</v>
          </cell>
          <cell r="AT46">
            <v>7.2440661178094695E-2</v>
          </cell>
          <cell r="AW46">
            <v>0.14406351500459127</v>
          </cell>
          <cell r="AX46">
            <v>0.11602832081833306</v>
          </cell>
        </row>
        <row r="47">
          <cell r="D47">
            <v>5.9681044245248813</v>
          </cell>
          <cell r="AP47">
            <v>4.1056797692099227</v>
          </cell>
          <cell r="AQ47">
            <v>1.0890637382658099</v>
          </cell>
          <cell r="AR47">
            <v>0.48009527109327083</v>
          </cell>
          <cell r="AS47">
            <v>0.2234611348999547</v>
          </cell>
          <cell r="AT47">
            <v>6.9804511055922919E-2</v>
          </cell>
          <cell r="AW47">
            <v>0.14539720605238288</v>
          </cell>
          <cell r="AX47">
            <v>0.1169344172172634</v>
          </cell>
        </row>
        <row r="48">
          <cell r="D48">
            <v>5.9586780010438778</v>
          </cell>
          <cell r="AP48">
            <v>4.1799212287546901</v>
          </cell>
          <cell r="AQ48">
            <v>1.0635747440720995</v>
          </cell>
          <cell r="AR48">
            <v>0.45212368581179818</v>
          </cell>
          <cell r="AS48">
            <v>0.2020221423951768</v>
          </cell>
          <cell r="AT48">
            <v>6.1036200010113631E-2</v>
          </cell>
          <cell r="AW48">
            <v>0.13499889947265595</v>
          </cell>
          <cell r="AX48">
            <v>0.10816559955760169</v>
          </cell>
        </row>
        <row r="49">
          <cell r="D49">
            <v>5.7750784629702947</v>
          </cell>
          <cell r="AP49">
            <v>3.9588663243462556</v>
          </cell>
          <cell r="AQ49">
            <v>1.0579390012750263</v>
          </cell>
          <cell r="AR49">
            <v>0.46928559371981693</v>
          </cell>
          <cell r="AS49">
            <v>0.21992121338155995</v>
          </cell>
          <cell r="AT49">
            <v>6.906633024763606E-2</v>
          </cell>
          <cell r="AW49">
            <v>0.14717334427459869</v>
          </cell>
          <cell r="AX49">
            <v>0.11854039901115176</v>
          </cell>
        </row>
        <row r="50">
          <cell r="D50">
            <v>5.3530673437729837</v>
          </cell>
          <cell r="AP50">
            <v>3.6741067887130461</v>
          </cell>
          <cell r="AQ50">
            <v>0.97930580936790856</v>
          </cell>
          <cell r="AR50">
            <v>0.43346782097751713</v>
          </cell>
          <cell r="AS50">
            <v>0.20265871567782606</v>
          </cell>
          <cell r="AT50">
            <v>6.3528209036685684E-2</v>
          </cell>
          <cell r="AW50">
            <v>0.14655807412283259</v>
          </cell>
          <cell r="AX50">
            <v>0.11797910237915289</v>
          </cell>
        </row>
        <row r="51">
          <cell r="D51">
            <v>5.8065206963329512</v>
          </cell>
          <cell r="AP51">
            <v>4.0120020139150707</v>
          </cell>
          <cell r="AQ51">
            <v>1.0544683997685855</v>
          </cell>
          <cell r="AR51">
            <v>0.46121555192823743</v>
          </cell>
          <cell r="AS51">
            <v>0.21281431931949685</v>
          </cell>
          <cell r="AT51">
            <v>6.6020411401561382E-2</v>
          </cell>
          <cell r="AW51">
            <v>0.14314437387365853</v>
          </cell>
          <cell r="AX51">
            <v>0.11495895324293844</v>
          </cell>
        </row>
        <row r="52">
          <cell r="D52">
            <v>6.5640748805595273</v>
          </cell>
          <cell r="AP52">
            <v>4.5156187452490437</v>
          </cell>
          <cell r="AQ52">
            <v>1.1988218475969692</v>
          </cell>
          <cell r="AR52">
            <v>0.5283636513176988</v>
          </cell>
          <cell r="AS52">
            <v>0.24499317495274317</v>
          </cell>
          <cell r="AT52">
            <v>7.6277461443071903E-2</v>
          </cell>
          <cell r="AW52">
            <v>0.14436545976022708</v>
          </cell>
          <cell r="AX52">
            <v>0.11700802949177205</v>
          </cell>
        </row>
        <row r="53">
          <cell r="D53">
            <v>7.0716416828145263</v>
          </cell>
          <cell r="AP53">
            <v>4.931517719479233</v>
          </cell>
          <cell r="AQ53">
            <v>1.2718820521981056</v>
          </cell>
          <cell r="AR53">
            <v>0.54672739967754214</v>
          </cell>
          <cell r="AS53">
            <v>0.24650023091098755</v>
          </cell>
          <cell r="AT53">
            <v>7.5014280548658219E-2</v>
          </cell>
          <cell r="AW53">
            <v>0.13720600173487074</v>
          </cell>
          <cell r="AX53">
            <v>0.11086392278750169</v>
          </cell>
        </row>
        <row r="54">
          <cell r="D54">
            <v>6.6300131071348547</v>
          </cell>
          <cell r="AP54">
            <v>4.5915886419586034</v>
          </cell>
          <cell r="AQ54">
            <v>1.2018560047223046</v>
          </cell>
          <cell r="AR54">
            <v>0.52335400948638622</v>
          </cell>
          <cell r="AS54">
            <v>0.23945571431150703</v>
          </cell>
          <cell r="AT54">
            <v>7.3758736656053078E-2</v>
          </cell>
          <cell r="AW54">
            <v>0.14093469299765005</v>
          </cell>
          <cell r="AX54">
            <v>0.11398103146782386</v>
          </cell>
        </row>
        <row r="55">
          <cell r="D55">
            <v>8.1022661001457994</v>
          </cell>
          <cell r="AP55">
            <v>5.6511457129049045</v>
          </cell>
          <cell r="AQ55">
            <v>1.4573661085277743</v>
          </cell>
          <cell r="AR55">
            <v>0.62622282303735588</v>
          </cell>
          <cell r="AS55">
            <v>0.28187804777353009</v>
          </cell>
          <cell r="AT55">
            <v>8.565340790223451E-2</v>
          </cell>
          <cell r="AW55">
            <v>0.13677784448479779</v>
          </cell>
          <cell r="AX55">
            <v>0.11081342702017384</v>
          </cell>
        </row>
        <row r="56">
          <cell r="D56">
            <v>10.139528453715775</v>
          </cell>
          <cell r="AP56">
            <v>7.1030464997470961</v>
          </cell>
          <cell r="AQ56">
            <v>1.8143274653194317</v>
          </cell>
          <cell r="AR56">
            <v>0.77294596654850922</v>
          </cell>
          <cell r="AS56">
            <v>0.34500837632468895</v>
          </cell>
          <cell r="AT56">
            <v>0.10420014577604828</v>
          </cell>
          <cell r="AW56">
            <v>0.13480909440712993</v>
          </cell>
          <cell r="AX56">
            <v>0.10881893657545814</v>
          </cell>
        </row>
        <row r="57">
          <cell r="D57">
            <v>9.9549342233197766</v>
          </cell>
          <cell r="AP57">
            <v>7.0255264099626817</v>
          </cell>
          <cell r="AQ57">
            <v>1.7659261747930235</v>
          </cell>
          <cell r="AR57">
            <v>0.74139327668422206</v>
          </cell>
          <cell r="AS57">
            <v>0.32529173832255576</v>
          </cell>
          <cell r="AT57">
            <v>9.6796623557292877E-2</v>
          </cell>
          <cell r="AW57">
            <v>0.13056042805001181</v>
          </cell>
          <cell r="AX57">
            <v>0.10552850184049913</v>
          </cell>
        </row>
        <row r="58">
          <cell r="D58">
            <v>10.710866306195848</v>
          </cell>
          <cell r="AP58">
            <v>7.567977186581401</v>
          </cell>
          <cell r="AQ58">
            <v>1.8978217364071952</v>
          </cell>
          <cell r="AR58">
            <v>0.79482547761573086</v>
          </cell>
          <cell r="AS58">
            <v>0.34729412931959081</v>
          </cell>
          <cell r="AT58">
            <v>0.10294777627192993</v>
          </cell>
          <cell r="AW58">
            <v>0.12952249163017071</v>
          </cell>
          <cell r="AX58">
            <v>0.10502482473454292</v>
          </cell>
        </row>
        <row r="59">
          <cell r="D59">
            <v>9.5622067388286229</v>
          </cell>
          <cell r="AP59">
            <v>6.7416894274060013</v>
          </cell>
          <cell r="AQ59">
            <v>1.6977653003292144</v>
          </cell>
          <cell r="AR59">
            <v>0.71441074674454452</v>
          </cell>
          <cell r="AS59">
            <v>0.31453541907431581</v>
          </cell>
          <cell r="AT59">
            <v>9.380584527454669E-2</v>
          </cell>
          <cell r="AW59">
            <v>0.13130519900772059</v>
          </cell>
          <cell r="AX59">
            <v>0.10596909787038769</v>
          </cell>
        </row>
        <row r="60">
          <cell r="D60">
            <v>8.1899369095078089</v>
          </cell>
          <cell r="AP60">
            <v>5.7998111420154537</v>
          </cell>
          <cell r="AQ60">
            <v>1.4466014185875986</v>
          </cell>
          <cell r="AR60">
            <v>0.60325718996502187</v>
          </cell>
          <cell r="AS60">
            <v>0.26268406890217627</v>
          </cell>
          <cell r="AT60">
            <v>7.7583090037559185E-2</v>
          </cell>
          <cell r="AW60">
            <v>0.12860698774606832</v>
          </cell>
          <cell r="AX60">
            <v>0.1040132471891814</v>
          </cell>
        </row>
        <row r="61">
          <cell r="D61">
            <v>7.8460520656308592</v>
          </cell>
          <cell r="AP61">
            <v>5.5286716129906894</v>
          </cell>
          <cell r="AQ61">
            <v>1.3948403800100309</v>
          </cell>
          <cell r="AR61">
            <v>0.58750103730739445</v>
          </cell>
          <cell r="AS61">
            <v>0.25818382248383798</v>
          </cell>
          <cell r="AT61">
            <v>7.6855212838906145E-2</v>
          </cell>
          <cell r="AW61">
            <v>0.13081715258094714</v>
          </cell>
          <cell r="AX61">
            <v>0.10626441185744266</v>
          </cell>
        </row>
        <row r="62">
          <cell r="D62">
            <v>10.385865311187544</v>
          </cell>
          <cell r="AP62">
            <v>7.3255088083766662</v>
          </cell>
          <cell r="AQ62">
            <v>1.8402511771200176</v>
          </cell>
          <cell r="AR62">
            <v>0.77401256822143361</v>
          </cell>
          <cell r="AS62">
            <v>0.34309790189630951</v>
          </cell>
          <cell r="AT62">
            <v>0.10299485557311575</v>
          </cell>
          <cell r="AW62">
            <v>0.13306612812474439</v>
          </cell>
          <cell r="AX62">
            <v>0.105659905471188</v>
          </cell>
        </row>
        <row r="63">
          <cell r="D63">
            <v>12.374839043352603</v>
          </cell>
          <cell r="AP63">
            <v>8.7134412671041375</v>
          </cell>
          <cell r="AQ63">
            <v>2.1971703675491909</v>
          </cell>
          <cell r="AR63">
            <v>0.92731364609059952</v>
          </cell>
          <cell r="AS63">
            <v>0.41263706607472955</v>
          </cell>
          <cell r="AT63">
            <v>0.12427669653394637</v>
          </cell>
          <cell r="AW63">
            <v>0.13401797445543512</v>
          </cell>
          <cell r="AX63">
            <v>0.1064233541794202</v>
          </cell>
        </row>
        <row r="64">
          <cell r="D64">
            <v>12.248503912467557</v>
          </cell>
          <cell r="AP64">
            <v>8.6395768115459468</v>
          </cell>
          <cell r="AQ64">
            <v>2.1712991731158153</v>
          </cell>
          <cell r="AR64">
            <v>0.91307262497028985</v>
          </cell>
          <cell r="AS64">
            <v>0.40367584687443719</v>
          </cell>
          <cell r="AT64">
            <v>0.12087945596106829</v>
          </cell>
          <cell r="AW64">
            <v>0.13238755894691459</v>
          </cell>
          <cell r="AX64">
            <v>0.1056848784248388</v>
          </cell>
        </row>
        <row r="65">
          <cell r="D65">
            <v>11.023817552968472</v>
          </cell>
          <cell r="AP65">
            <v>7.7657189905614867</v>
          </cell>
          <cell r="AQ65">
            <v>1.9565853603955241</v>
          </cell>
          <cell r="AR65">
            <v>0.8249784604164967</v>
          </cell>
          <cell r="AS65">
            <v>0.36638174008306407</v>
          </cell>
          <cell r="AT65">
            <v>0.11015300151189959</v>
          </cell>
          <cell r="AW65">
            <v>0.13352227578922243</v>
          </cell>
          <cell r="AX65">
            <v>0.10623336505211967</v>
          </cell>
        </row>
        <row r="66">
          <cell r="D66">
            <v>10.324215712204273</v>
          </cell>
          <cell r="AP66">
            <v>7.0373344455553255</v>
          </cell>
          <cell r="AQ66">
            <v>1.8959839683642821</v>
          </cell>
          <cell r="AR66">
            <v>0.85022143716211596</v>
          </cell>
          <cell r="AS66">
            <v>0.40930931446758284</v>
          </cell>
          <cell r="AT66">
            <v>0.13136654665496586</v>
          </cell>
          <cell r="AW66">
            <v>0.15450862670958218</v>
          </cell>
          <cell r="AX66">
            <v>0.12081583499262324</v>
          </cell>
        </row>
        <row r="67">
          <cell r="D67">
            <v>8.9180240830012245</v>
          </cell>
          <cell r="AP67">
            <v>6.1315638115068207</v>
          </cell>
          <cell r="AQ67">
            <v>1.6238689699172397</v>
          </cell>
          <cell r="AR67">
            <v>0.71715647122597059</v>
          </cell>
          <cell r="AS67">
            <v>0.3384566312614613</v>
          </cell>
          <cell r="AT67">
            <v>0.10697819908973231</v>
          </cell>
          <cell r="AW67">
            <v>0.14916995576551703</v>
          </cell>
          <cell r="AX67">
            <v>0.11696142995040129</v>
          </cell>
        </row>
        <row r="68">
          <cell r="D68">
            <v>10.300347771070523</v>
          </cell>
          <cell r="AP68">
            <v>6.9977400702020445</v>
          </cell>
          <cell r="AQ68">
            <v>1.8983581499293987</v>
          </cell>
          <cell r="AR68">
            <v>0.85608442951218588</v>
          </cell>
          <cell r="AS68">
            <v>0.41454447717258242</v>
          </cell>
          <cell r="AT68">
            <v>0.13362064425431144</v>
          </cell>
          <cell r="AW68">
            <v>0.15608348855316895</v>
          </cell>
          <cell r="AX68">
            <v>0.12233727187975822</v>
          </cell>
        </row>
        <row r="69">
          <cell r="D69">
            <v>13.416597524672452</v>
          </cell>
          <cell r="AP69">
            <v>9.3830423450353475</v>
          </cell>
          <cell r="AQ69">
            <v>2.4024178651902401</v>
          </cell>
          <cell r="AR69">
            <v>1.0273841020251533</v>
          </cell>
          <cell r="AS69">
            <v>0.46289945526085408</v>
          </cell>
          <cell r="AT69">
            <v>0.14085375716085574</v>
          </cell>
          <cell r="AW69">
            <v>0.13709941285173521</v>
          </cell>
          <cell r="AX69">
            <v>0.10949370835662396</v>
          </cell>
        </row>
        <row r="70">
          <cell r="D70">
            <v>11.540447674796482</v>
          </cell>
          <cell r="AP70">
            <v>7.8299855749489655</v>
          </cell>
          <cell r="AQ70">
            <v>2.1359316313057994</v>
          </cell>
          <cell r="AR70">
            <v>0.96448015743939997</v>
          </cell>
          <cell r="AS70">
            <v>0.46229762850741363</v>
          </cell>
          <cell r="AT70">
            <v>0.14775268259490434</v>
          </cell>
          <cell r="AW70">
            <v>0.15319411338349687</v>
          </cell>
          <cell r="AX70">
            <v>0.1231777693850587</v>
          </cell>
        </row>
        <row r="71">
          <cell r="D71">
            <v>11.117152782088345</v>
          </cell>
          <cell r="AP71">
            <v>7.5480002085660285</v>
          </cell>
          <cell r="AQ71">
            <v>2.058036981178065</v>
          </cell>
          <cell r="AR71">
            <v>0.92796635799487026</v>
          </cell>
          <cell r="AS71">
            <v>0.44238371454935677</v>
          </cell>
          <cell r="AT71">
            <v>0.14076551980002311</v>
          </cell>
          <cell r="AW71">
            <v>0.15169248172335278</v>
          </cell>
          <cell r="AX71">
            <v>0.1229420154151222</v>
          </cell>
        </row>
        <row r="72">
          <cell r="D72">
            <v>12.314830535643308</v>
          </cell>
          <cell r="AP72">
            <v>8.4576730652323011</v>
          </cell>
          <cell r="AQ72">
            <v>2.2509401249783698</v>
          </cell>
          <cell r="AR72">
            <v>0.9952803944241293</v>
          </cell>
          <cell r="AS72">
            <v>0.46515467005011557</v>
          </cell>
          <cell r="AT72">
            <v>0.1457822809583933</v>
          </cell>
          <cell r="AW72">
            <v>0.14647357847608677</v>
          </cell>
          <cell r="AX72">
            <v>0.11767780413687493</v>
          </cell>
        </row>
        <row r="73">
          <cell r="D73">
            <v>10.45372167796295</v>
          </cell>
          <cell r="AP73">
            <v>7.2431196360722581</v>
          </cell>
          <cell r="AQ73">
            <v>1.8921566240072187</v>
          </cell>
          <cell r="AR73">
            <v>0.82345613789613681</v>
          </cell>
          <cell r="AS73">
            <v>0.37813022102661298</v>
          </cell>
          <cell r="AT73">
            <v>0.11685905896072257</v>
          </cell>
          <cell r="AW73">
            <v>0.14191291264072417</v>
          </cell>
          <cell r="AX73">
            <v>0.11368804869591718</v>
          </cell>
        </row>
        <row r="74">
          <cell r="D74">
            <v>9.7595809867473342</v>
          </cell>
          <cell r="AP74">
            <v>6.6911865731060951</v>
          </cell>
          <cell r="AQ74">
            <v>1.7870911608541999</v>
          </cell>
          <cell r="AR74">
            <v>0.7926046031162709</v>
          </cell>
          <cell r="AS74">
            <v>0.37182213052885643</v>
          </cell>
          <cell r="AT74">
            <v>0.11687651914191174</v>
          </cell>
          <cell r="AW74">
            <v>0.14745879431230932</v>
          </cell>
          <cell r="AX74">
            <v>0.11845501458620042</v>
          </cell>
        </row>
        <row r="75">
          <cell r="D75">
            <v>17.127780451688544</v>
          </cell>
          <cell r="AP75">
            <v>11.858856448348629</v>
          </cell>
          <cell r="AQ75">
            <v>3.109959135649575</v>
          </cell>
          <cell r="AR75">
            <v>1.3540232517938069</v>
          </cell>
          <cell r="AS75">
            <v>0.61601128535106486</v>
          </cell>
          <cell r="AT75">
            <v>0.18893033054546868</v>
          </cell>
          <cell r="AW75">
            <v>0.13953255994324634</v>
          </cell>
          <cell r="AX75">
            <v>0.1141782310706997</v>
          </cell>
        </row>
        <row r="76">
          <cell r="D76">
            <v>14.998637565384163</v>
          </cell>
          <cell r="AP76">
            <v>10.595543546478027</v>
          </cell>
          <cell r="AQ76">
            <v>2.6556372791784484</v>
          </cell>
          <cell r="AR76">
            <v>1.1128721488903033</v>
          </cell>
          <cell r="AS76">
            <v>0.48889368264893202</v>
          </cell>
          <cell r="AT76">
            <v>0.14569090818845537</v>
          </cell>
          <cell r="AW76">
            <v>0.1309143268018079</v>
          </cell>
          <cell r="AX76">
            <v>0.10503209618351515</v>
          </cell>
        </row>
        <row r="77">
          <cell r="D77">
            <v>15.717655209276419</v>
          </cell>
          <cell r="AP77">
            <v>11.128935455923836</v>
          </cell>
          <cell r="AQ77">
            <v>2.776005262531398</v>
          </cell>
          <cell r="AR77">
            <v>1.1578796955439707</v>
          </cell>
          <cell r="AS77">
            <v>0.50522127979933529</v>
          </cell>
          <cell r="AT77">
            <v>0.14961351547787943</v>
          </cell>
          <cell r="AW77">
            <v>0.12921335096699416</v>
          </cell>
          <cell r="AX77">
            <v>0.10404226892408128</v>
          </cell>
        </row>
        <row r="78">
          <cell r="D78">
            <v>16.125376935532863</v>
          </cell>
          <cell r="AP78">
            <v>11.403887425107108</v>
          </cell>
          <cell r="AQ78">
            <v>2.8526087696673397</v>
          </cell>
          <cell r="AR78">
            <v>1.1927528632376045</v>
          </cell>
          <cell r="AS78">
            <v>0.52146587204828621</v>
          </cell>
          <cell r="AT78">
            <v>0.15466200547252509</v>
          </cell>
          <cell r="AW78">
            <v>0.12966810664592415</v>
          </cell>
          <cell r="AX78">
            <v>0.10459177811696102</v>
          </cell>
        </row>
        <row r="79">
          <cell r="D79">
            <v>13.344178518558033</v>
          </cell>
          <cell r="AP79">
            <v>9.3727794432189508</v>
          </cell>
          <cell r="AQ79">
            <v>2.3815194685527499</v>
          </cell>
          <cell r="AR79">
            <v>1.0093078553185828</v>
          </cell>
          <cell r="AS79">
            <v>0.44670426473298119</v>
          </cell>
          <cell r="AT79">
            <v>0.13386748673476623</v>
          </cell>
          <cell r="AW79">
            <v>0.13263295834798755</v>
          </cell>
          <cell r="AX79">
            <v>0.10768501077327709</v>
          </cell>
        </row>
        <row r="80">
          <cell r="D80">
            <v>11.723343682813157</v>
          </cell>
          <cell r="AP80">
            <v>8.1918347965046294</v>
          </cell>
          <cell r="AQ80">
            <v>2.1048549383060555</v>
          </cell>
          <cell r="AR80">
            <v>0.90106766637614966</v>
          </cell>
          <cell r="AS80">
            <v>0.40346972480669507</v>
          </cell>
          <cell r="AT80">
            <v>0.12211655681962608</v>
          </cell>
          <cell r="AW80">
            <v>0.13552429121194173</v>
          </cell>
          <cell r="AX80">
            <v>0.10999582984273876</v>
          </cell>
        </row>
        <row r="81">
          <cell r="D81">
            <v>13.669159828333388</v>
          </cell>
          <cell r="AP81">
            <v>9.6306141451460174</v>
          </cell>
          <cell r="AQ81">
            <v>2.4302469631612986</v>
          </cell>
          <cell r="AR81">
            <v>1.0237589502369038</v>
          </cell>
          <cell r="AS81">
            <v>0.45030900996609435</v>
          </cell>
          <cell r="AT81">
            <v>0.13423075982307392</v>
          </cell>
          <cell r="AW81">
            <v>0.13111559102073017</v>
          </cell>
          <cell r="AX81">
            <v>0.10630256127049743</v>
          </cell>
        </row>
        <row r="82">
          <cell r="D82">
            <v>16.584285074267481</v>
          </cell>
          <cell r="AP82">
            <v>11.764549334139986</v>
          </cell>
          <cell r="AQ82">
            <v>2.9253365486715381</v>
          </cell>
          <cell r="AR82">
            <v>1.2152264244035613</v>
          </cell>
          <cell r="AS82">
            <v>0.52511116420424186</v>
          </cell>
          <cell r="AT82">
            <v>0.15406160284815282</v>
          </cell>
          <cell r="AW82">
            <v>0.12677604745450377</v>
          </cell>
          <cell r="AX82">
            <v>0.10329562058761149</v>
          </cell>
        </row>
        <row r="83">
          <cell r="D83">
            <v>19.757697162003812</v>
          </cell>
          <cell r="AP83">
            <v>14.061177777996882</v>
          </cell>
          <cell r="AQ83">
            <v>3.4711665056740371</v>
          </cell>
          <cell r="AR83">
            <v>1.4322263013630678</v>
          </cell>
          <cell r="AS83">
            <v>0.61415933183458793</v>
          </cell>
          <cell r="AT83">
            <v>0.17896724513523693</v>
          </cell>
          <cell r="AW83">
            <v>0.12495737926674824</v>
          </cell>
          <cell r="AX83">
            <v>0.10185678070326616</v>
          </cell>
        </row>
        <row r="84">
          <cell r="D84">
            <v>16.91595224214301</v>
          </cell>
          <cell r="AP84">
            <v>12.012365820265636</v>
          </cell>
          <cell r="AQ84">
            <v>2.9802202816621479</v>
          </cell>
          <cell r="AR84">
            <v>1.2352986259111836</v>
          </cell>
          <cell r="AS84">
            <v>0.53228586661938793</v>
          </cell>
          <cell r="AT84">
            <v>0.15578164768465505</v>
          </cell>
          <cell r="AW84">
            <v>0.12610849264868815</v>
          </cell>
          <cell r="AX84">
            <v>0.10283558163265018</v>
          </cell>
        </row>
        <row r="85">
          <cell r="D85">
            <v>14.945397277658643</v>
          </cell>
          <cell r="AP85">
            <v>10.508420268692074</v>
          </cell>
          <cell r="AQ85">
            <v>2.6648629041148268</v>
          </cell>
          <cell r="AR85">
            <v>1.1269345890914217</v>
          </cell>
          <cell r="AS85">
            <v>0.4968039944151188</v>
          </cell>
          <cell r="AT85">
            <v>0.14837552134520249</v>
          </cell>
          <cell r="AW85">
            <v>0.13166294013996729</v>
          </cell>
          <cell r="AX85">
            <v>0.10724110382689188</v>
          </cell>
        </row>
        <row r="86">
          <cell r="D86">
            <v>14.519328751788638</v>
          </cell>
          <cell r="AP86">
            <v>10.100743223552536</v>
          </cell>
          <cell r="AQ86">
            <v>2.6236573625703796</v>
          </cell>
          <cell r="AR86">
            <v>1.1321281687440268</v>
          </cell>
          <cell r="AS86">
            <v>0.50852439350759504</v>
          </cell>
          <cell r="AT86">
            <v>0.15427560341409849</v>
          </cell>
          <cell r="AW86">
            <v>0.13627043975528894</v>
          </cell>
          <cell r="AX86">
            <v>0.11208365005301517</v>
          </cell>
        </row>
        <row r="87">
          <cell r="D87">
            <v>15.491120940520767</v>
          </cell>
          <cell r="AP87">
            <v>10.710577646226522</v>
          </cell>
          <cell r="AQ87">
            <v>2.8188207565609691</v>
          </cell>
          <cell r="AR87">
            <v>1.2302560898613515</v>
          </cell>
          <cell r="AS87">
            <v>0.55980374945878819</v>
          </cell>
          <cell r="AT87">
            <v>0.17166269841313783</v>
          </cell>
          <cell r="AW87">
            <v>0.13953411800016696</v>
          </cell>
          <cell r="AX87">
            <v>0.11486365446356546</v>
          </cell>
        </row>
        <row r="88">
          <cell r="D88">
            <v>14.89778741860594</v>
          </cell>
          <cell r="AP88">
            <v>10.331567376177052</v>
          </cell>
          <cell r="AQ88">
            <v>2.7006898253798908</v>
          </cell>
          <cell r="AR88">
            <v>1.1723000511518846</v>
          </cell>
          <cell r="AS88">
            <v>0.53099128460898792</v>
          </cell>
          <cell r="AT88">
            <v>0.1622388812881255</v>
          </cell>
          <cell r="AW88">
            <v>0.13839364856182679</v>
          </cell>
          <cell r="AX88">
            <v>0.11346778358674035</v>
          </cell>
        </row>
        <row r="89">
          <cell r="D89">
            <v>15.138715653398439</v>
          </cell>
          <cell r="AP89">
            <v>10.512748747849233</v>
          </cell>
          <cell r="AQ89">
            <v>2.7408463715858948</v>
          </cell>
          <cell r="AR89">
            <v>1.1867601575304394</v>
          </cell>
          <cell r="AS89">
            <v>0.53537463889400771</v>
          </cell>
          <cell r="AT89">
            <v>0.16298573753886059</v>
          </cell>
          <cell r="AW89">
            <v>0.13733671163853522</v>
          </cell>
          <cell r="AX89">
            <v>0.1128877124332715</v>
          </cell>
        </row>
        <row r="90">
          <cell r="D90">
            <v>14.863026371305676</v>
          </cell>
          <cell r="AP90">
            <v>10.364204280773192</v>
          </cell>
          <cell r="AQ90">
            <v>2.6790124142374996</v>
          </cell>
          <cell r="AR90">
            <v>1.1510958661859423</v>
          </cell>
          <cell r="AS90">
            <v>0.51380320792806711</v>
          </cell>
          <cell r="AT90">
            <v>0.15491060218097558</v>
          </cell>
          <cell r="AW90">
            <v>0.13457662974175957</v>
          </cell>
          <cell r="AX90">
            <v>0.11106456752510749</v>
          </cell>
        </row>
        <row r="91">
          <cell r="D91">
            <v>15.498568469096643</v>
          </cell>
          <cell r="AP91">
            <v>10.810983004433316</v>
          </cell>
          <cell r="AQ91">
            <v>2.7923790000636552</v>
          </cell>
          <cell r="AR91">
            <v>1.198908494988268</v>
          </cell>
          <cell r="AS91">
            <v>0.53496855579051217</v>
          </cell>
          <cell r="AT91">
            <v>0.16132941382089094</v>
          </cell>
          <cell r="AW91">
            <v>0.13456357553165027</v>
          </cell>
          <cell r="AX91">
            <v>0.11089726942467909</v>
          </cell>
        </row>
        <row r="92">
          <cell r="D92">
            <v>16.175526990980728</v>
          </cell>
          <cell r="AP92">
            <v>11.333806548922233</v>
          </cell>
          <cell r="AQ92">
            <v>2.9004338807200325</v>
          </cell>
          <cell r="AR92">
            <v>1.2345527727324408</v>
          </cell>
          <cell r="AS92">
            <v>0.54431226521630893</v>
          </cell>
          <cell r="AT92">
            <v>0.16242152338971155</v>
          </cell>
          <cell r="AW92">
            <v>0.13156304613064318</v>
          </cell>
          <cell r="AX92">
            <v>0.10892657885093673</v>
          </cell>
        </row>
        <row r="93">
          <cell r="D93">
            <v>16.897570039602577</v>
          </cell>
          <cell r="AP93">
            <v>11.884069653924794</v>
          </cell>
          <cell r="AQ93">
            <v>3.0163705643528296</v>
          </cell>
          <cell r="AR93">
            <v>1.2744898735736623</v>
          </cell>
          <cell r="AS93">
            <v>0.55742611255180452</v>
          </cell>
          <cell r="AT93">
            <v>0.16521383519948449</v>
          </cell>
          <cell r="AW93">
            <v>0.12963134397939613</v>
          </cell>
          <cell r="AX93">
            <v>0.10724355466502618</v>
          </cell>
        </row>
        <row r="94">
          <cell r="D94">
            <v>18.209676622191012</v>
          </cell>
          <cell r="AP94">
            <v>12.800169549439158</v>
          </cell>
          <cell r="AQ94">
            <v>3.2519109601439071</v>
          </cell>
          <cell r="AR94">
            <v>1.375494419964471</v>
          </cell>
          <cell r="AS94">
            <v>0.60299388227375983</v>
          </cell>
          <cell r="AT94">
            <v>0.17910781036971815</v>
          </cell>
          <cell r="AW94">
            <v>0.13021340382779925</v>
          </cell>
          <cell r="AX94">
            <v>0.10745907815140922</v>
          </cell>
        </row>
        <row r="95">
          <cell r="D95">
            <v>18.184939801443978</v>
          </cell>
          <cell r="AP95">
            <v>12.768614436350237</v>
          </cell>
          <cell r="AQ95">
            <v>3.2547290116920595</v>
          </cell>
          <cell r="AR95">
            <v>1.3793421605657745</v>
          </cell>
          <cell r="AS95">
            <v>0.60341511672444981</v>
          </cell>
          <cell r="AT95">
            <v>0.17883907611145677</v>
          </cell>
          <cell r="AW95">
            <v>0.12965533949756244</v>
          </cell>
          <cell r="AX95">
            <v>0.10802598570436933</v>
          </cell>
        </row>
        <row r="96">
          <cell r="D96">
            <v>18.621066747208427</v>
          </cell>
          <cell r="AP96">
            <v>13.065728843502963</v>
          </cell>
          <cell r="AQ96">
            <v>3.3367323974514083</v>
          </cell>
          <cell r="AR96">
            <v>1.4159105434324373</v>
          </cell>
          <cell r="AS96">
            <v>0.61924731527772847</v>
          </cell>
          <cell r="AT96">
            <v>0.18344764754388787</v>
          </cell>
          <cell r="AW96">
            <v>0.12956160853155016</v>
          </cell>
          <cell r="AX96">
            <v>0.10836827860058568</v>
          </cell>
        </row>
        <row r="97">
          <cell r="D97">
            <v>19.356428528859578</v>
          </cell>
          <cell r="AP97">
            <v>13.502088541365266</v>
          </cell>
          <cell r="AQ97">
            <v>3.4892960877523103</v>
          </cell>
          <cell r="AR97">
            <v>1.4976666619046801</v>
          </cell>
          <cell r="AS97">
            <v>0.66666809156935047</v>
          </cell>
          <cell r="AT97">
            <v>0.20070914626797251</v>
          </cell>
          <cell r="AW97">
            <v>0.13401456503860321</v>
          </cell>
          <cell r="AX97">
            <v>0.11092111100563434</v>
          </cell>
        </row>
        <row r="98">
          <cell r="D98">
            <v>19.052370327170884</v>
          </cell>
          <cell r="AP98">
            <v>13.299500407503336</v>
          </cell>
          <cell r="AQ98">
            <v>3.4311768187349472</v>
          </cell>
          <cell r="AR98">
            <v>1.470784205249376</v>
          </cell>
          <cell r="AS98">
            <v>0.65411952477374358</v>
          </cell>
          <cell r="AT98">
            <v>0.19678937090948265</v>
          </cell>
          <cell r="AW98">
            <v>0.13379894222899708</v>
          </cell>
          <cell r="AX98">
            <v>0.11058943269926037</v>
          </cell>
        </row>
        <row r="99">
          <cell r="D99">
            <v>19.368344857887323</v>
          </cell>
          <cell r="AP99">
            <v>13.432796369314254</v>
          </cell>
          <cell r="AQ99">
            <v>3.5115016296794761</v>
          </cell>
          <cell r="AR99">
            <v>1.5239181630755883</v>
          </cell>
          <cell r="AS99">
            <v>0.68958475436064515</v>
          </cell>
          <cell r="AT99">
            <v>0.21054394145736083</v>
          </cell>
          <cell r="AW99">
            <v>0.1381596115584309</v>
          </cell>
          <cell r="AX99">
            <v>0.11344757421893269</v>
          </cell>
        </row>
        <row r="100">
          <cell r="D100">
            <v>20.083516540433681</v>
          </cell>
          <cell r="AP100">
            <v>13.99838265378208</v>
          </cell>
          <cell r="AQ100">
            <v>3.622983541496021</v>
          </cell>
          <cell r="AR100">
            <v>1.5574336826097779</v>
          </cell>
          <cell r="AS100">
            <v>0.69502027073729777</v>
          </cell>
          <cell r="AT100">
            <v>0.20969639180850774</v>
          </cell>
          <cell r="AW100">
            <v>0.13464226063039894</v>
          </cell>
          <cell r="AX100">
            <v>0.11125811610736264</v>
          </cell>
        </row>
        <row r="101">
          <cell r="D101">
            <v>20.411228212690833</v>
          </cell>
          <cell r="AP101">
            <v>14.222828623683004</v>
          </cell>
          <cell r="AQ101">
            <v>3.6830119074016228</v>
          </cell>
          <cell r="AR101">
            <v>1.5841206182865641</v>
          </cell>
          <cell r="AS101">
            <v>0.70760327597532169</v>
          </cell>
          <cell r="AT101">
            <v>0.21366378734431823</v>
          </cell>
          <cell r="AW101">
            <v>0.13487848392215479</v>
          </cell>
          <cell r="AX101">
            <v>0.11137873205114637</v>
          </cell>
        </row>
        <row r="102">
          <cell r="D102">
            <v>22.181966523696158</v>
          </cell>
          <cell r="AP102">
            <v>15.40168117568248</v>
          </cell>
          <cell r="AQ102">
            <v>4.0183227510623487</v>
          </cell>
          <cell r="AR102">
            <v>1.7398722192378917</v>
          </cell>
          <cell r="AS102">
            <v>0.78370901929745518</v>
          </cell>
          <cell r="AT102">
            <v>0.23838135841598204</v>
          </cell>
          <cell r="AW102">
            <v>0.13701084239416109</v>
          </cell>
          <cell r="AX102">
            <v>0.11296638330528189</v>
          </cell>
        </row>
        <row r="103">
          <cell r="D103">
            <v>22.509369071123086</v>
          </cell>
          <cell r="AP103">
            <v>15.66209300035745</v>
          </cell>
          <cell r="AQ103">
            <v>4.067026301084316</v>
          </cell>
          <cell r="AR103">
            <v>1.7541855108286444</v>
          </cell>
          <cell r="AS103">
            <v>0.78731660514745849</v>
          </cell>
          <cell r="AT103">
            <v>0.23874765370521661</v>
          </cell>
          <cell r="AW103">
            <v>0.13610171343419469</v>
          </cell>
          <cell r="AX103">
            <v>0.11200198535333747</v>
          </cell>
        </row>
        <row r="104">
          <cell r="D104">
            <v>20.557071826835219</v>
          </cell>
          <cell r="AP104">
            <v>14.227438230951563</v>
          </cell>
          <cell r="AQ104">
            <v>3.7359474551785938</v>
          </cell>
          <cell r="AR104">
            <v>1.6274646794787593</v>
          </cell>
          <cell r="AS104">
            <v>0.73958163141928712</v>
          </cell>
          <cell r="AT104">
            <v>0.22663982980701514</v>
          </cell>
          <cell r="AW104">
            <v>0.13925944609722826</v>
          </cell>
          <cell r="AX104">
            <v>0.1143891579819504</v>
          </cell>
        </row>
        <row r="105">
          <cell r="D105">
            <v>19.235963176010404</v>
          </cell>
          <cell r="AP105">
            <v>13.261057186456251</v>
          </cell>
          <cell r="AQ105">
            <v>3.51133459002271</v>
          </cell>
          <cell r="AR105">
            <v>1.5404479984700008</v>
          </cell>
          <cell r="AS105">
            <v>0.70552846915742129</v>
          </cell>
          <cell r="AT105">
            <v>0.21759493190402016</v>
          </cell>
          <cell r="AW105">
            <v>0.14125431830229851</v>
          </cell>
          <cell r="AX105">
            <v>0.11616328749741667</v>
          </cell>
        </row>
        <row r="106">
          <cell r="D106">
            <v>19.224630445841868</v>
          </cell>
          <cell r="AP106">
            <v>13.261160551745565</v>
          </cell>
          <cell r="AQ106">
            <v>3.5075915781462088</v>
          </cell>
          <cell r="AR106">
            <v>1.5371104526210639</v>
          </cell>
          <cell r="AS106">
            <v>0.70250949240191174</v>
          </cell>
          <cell r="AT106">
            <v>0.21625837092711644</v>
          </cell>
          <cell r="AW106">
            <v>0.14069149719095009</v>
          </cell>
          <cell r="AX106">
            <v>0.1159107037897022</v>
          </cell>
        </row>
        <row r="107">
          <cell r="D107">
            <v>20.05536450192508</v>
          </cell>
          <cell r="AP107">
            <v>13.743923362535627</v>
          </cell>
          <cell r="AQ107">
            <v>3.6879231841947453</v>
          </cell>
          <cell r="AR107">
            <v>1.6346008867659048</v>
          </cell>
          <cell r="AS107">
            <v>0.75470468553396108</v>
          </cell>
          <cell r="AT107">
            <v>0.23421238289484139</v>
          </cell>
          <cell r="AW107">
            <v>0.14328414036177109</v>
          </cell>
          <cell r="AX107">
            <v>0.11893262525179972</v>
          </cell>
        </row>
        <row r="108">
          <cell r="D108">
            <v>21.863654671978928</v>
          </cell>
          <cell r="AP108">
            <v>15.00335929242474</v>
          </cell>
          <cell r="AQ108">
            <v>4.0131103665343897</v>
          </cell>
          <cell r="AR108">
            <v>1.7747472506754849</v>
          </cell>
          <cell r="AS108">
            <v>0.81858074566181571</v>
          </cell>
          <cell r="AT108">
            <v>0.25385701668249522</v>
          </cell>
          <cell r="AW108">
            <v>0.14303840537624438</v>
          </cell>
          <cell r="AX108">
            <v>0.11828999200009575</v>
          </cell>
        </row>
        <row r="109">
          <cell r="D109">
            <v>21.973502510559538</v>
          </cell>
          <cell r="AP109">
            <v>14.833239371574091</v>
          </cell>
          <cell r="AQ109">
            <v>4.1073764107644868</v>
          </cell>
          <cell r="AR109">
            <v>1.8669764268142202</v>
          </cell>
          <cell r="AS109">
            <v>0.88536028133312961</v>
          </cell>
          <cell r="AT109">
            <v>0.28055002007360419</v>
          </cell>
          <cell r="AW109">
            <v>0.15026971741273157</v>
          </cell>
          <cell r="AX109">
            <v>0.12586437662376226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c spen &amp; quintile - Total gvt"/>
      <sheetName val="decile &amp; quintile fx 2009"/>
      <sheetName val="Original tables"/>
      <sheetName val="soc spen &amp; quintile fx 1870 on"/>
      <sheetName val="fiscal rev &amp; incid 1870-2013 "/>
      <sheetName val="Tax incidence 1996"/>
      <sheetName val="Social spending 1999"/>
      <sheetName val="decile &amp; quintile tax fx 1996"/>
      <sheetName val="g(real GDP real sexp)"/>
      <sheetName val="cycles"/>
      <sheetName val="g(real gdp sexpgdp)"/>
    </sheetNames>
    <sheetDataSet>
      <sheetData sheetId="0"/>
      <sheetData sheetId="1"/>
      <sheetData sheetId="2">
        <row r="20">
          <cell r="C20">
            <v>13.807786358622774</v>
          </cell>
        </row>
        <row r="21">
          <cell r="C21">
            <v>16.744446996203092</v>
          </cell>
        </row>
        <row r="22">
          <cell r="C22">
            <v>22.033173075322168</v>
          </cell>
        </row>
        <row r="23">
          <cell r="C23">
            <v>23.212992836445299</v>
          </cell>
        </row>
        <row r="24">
          <cell r="C24">
            <v>24.201600733406661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Ingresos corrientes"/>
      <sheetName val="fiscal rev&amp;incid 1870-2013-old "/>
      <sheetName val="fiscalrev&amp;incid 1870-2013(new)"/>
      <sheetName val="Ingresos constantes"/>
      <sheetName val="Fiscal incidence"/>
    </sheetNames>
    <sheetDataSet>
      <sheetData sheetId="0"/>
      <sheetData sheetId="1">
        <row r="4">
          <cell r="B4">
            <v>13.076276</v>
          </cell>
          <cell r="C4">
            <v>3.5296470000000002</v>
          </cell>
          <cell r="D4">
            <v>16.605923000000001</v>
          </cell>
        </row>
        <row r="5">
          <cell r="B5">
            <v>13.240468</v>
          </cell>
          <cell r="C5">
            <v>3.328103</v>
          </cell>
          <cell r="D5">
            <v>16.568570999999999</v>
          </cell>
        </row>
        <row r="6">
          <cell r="B6">
            <v>14.651127000000001</v>
          </cell>
          <cell r="C6">
            <v>4.1013010000000003</v>
          </cell>
          <cell r="D6">
            <v>18.752428000000002</v>
          </cell>
        </row>
        <row r="7">
          <cell r="B7">
            <v>17.625429999999998</v>
          </cell>
          <cell r="C7">
            <v>4.6338749999999997</v>
          </cell>
          <cell r="D7">
            <v>22.259304999999998</v>
          </cell>
        </row>
        <row r="8">
          <cell r="B8">
            <v>17.821670000000001</v>
          </cell>
          <cell r="C8">
            <v>4.9389409999999998</v>
          </cell>
          <cell r="D8">
            <v>22.760611000000001</v>
          </cell>
        </row>
        <row r="9">
          <cell r="B9">
            <v>19.916599000000001</v>
          </cell>
          <cell r="C9">
            <v>4.8404919999999994</v>
          </cell>
          <cell r="D9">
            <v>24.757091000000003</v>
          </cell>
        </row>
        <row r="10">
          <cell r="B10">
            <v>21.266255999999998</v>
          </cell>
          <cell r="C10">
            <v>4.9227780000000001</v>
          </cell>
          <cell r="D10">
            <v>26.189033999999999</v>
          </cell>
        </row>
        <row r="11">
          <cell r="B11">
            <v>22.596502999999998</v>
          </cell>
          <cell r="C11">
            <v>5.1458649999999997</v>
          </cell>
          <cell r="D11">
            <v>27.742367999999999</v>
          </cell>
        </row>
        <row r="12">
          <cell r="B12">
            <v>23.729996</v>
          </cell>
          <cell r="C12">
            <v>5.283582</v>
          </cell>
          <cell r="D12">
            <v>29.013577999999999</v>
          </cell>
        </row>
        <row r="13">
          <cell r="B13">
            <v>26.108888</v>
          </cell>
          <cell r="C13">
            <v>6.8171130000000009</v>
          </cell>
          <cell r="D13">
            <v>32.926000999999999</v>
          </cell>
        </row>
        <row r="14">
          <cell r="B14">
            <v>27.722828</v>
          </cell>
          <cell r="C14">
            <v>7.0485249999999997</v>
          </cell>
          <cell r="D14">
            <v>34.771352999999998</v>
          </cell>
        </row>
        <row r="15">
          <cell r="B15">
            <v>24.652752999999997</v>
          </cell>
          <cell r="C15">
            <v>7.1685479999999995</v>
          </cell>
          <cell r="D15">
            <v>31.821300999999998</v>
          </cell>
        </row>
        <row r="16">
          <cell r="B16">
            <v>19.273727999999998</v>
          </cell>
          <cell r="C16">
            <v>7.1769819999999998</v>
          </cell>
          <cell r="D16">
            <v>26.450709999999997</v>
          </cell>
        </row>
        <row r="17">
          <cell r="B17">
            <v>21.082899999999999</v>
          </cell>
          <cell r="C17">
            <v>9.0263749999999998</v>
          </cell>
          <cell r="D17">
            <v>30.109274999999997</v>
          </cell>
        </row>
        <row r="18">
          <cell r="B18">
            <v>22.151306000000002</v>
          </cell>
          <cell r="C18">
            <v>8.2838250000000002</v>
          </cell>
          <cell r="D18">
            <v>30.435131000000002</v>
          </cell>
        </row>
        <row r="19">
          <cell r="B19">
            <v>26.824015999999997</v>
          </cell>
          <cell r="C19">
            <v>8.578812000000001</v>
          </cell>
          <cell r="D19">
            <v>35.402828</v>
          </cell>
        </row>
        <row r="20">
          <cell r="B20">
            <v>26.599222999999999</v>
          </cell>
          <cell r="C20">
            <v>9.2663510000000002</v>
          </cell>
          <cell r="D20">
            <v>35.865573999999995</v>
          </cell>
        </row>
        <row r="21">
          <cell r="B21">
            <v>32.824967999999998</v>
          </cell>
          <cell r="C21">
            <v>10.641622000000002</v>
          </cell>
          <cell r="D21">
            <v>43.466589999999997</v>
          </cell>
        </row>
        <row r="22">
          <cell r="B22">
            <v>32.589405999999997</v>
          </cell>
          <cell r="C22">
            <v>11.121980999999998</v>
          </cell>
          <cell r="D22">
            <v>43.711386999999995</v>
          </cell>
        </row>
        <row r="23">
          <cell r="B23">
            <v>32.049644999999998</v>
          </cell>
          <cell r="C23">
            <v>10.899988</v>
          </cell>
          <cell r="D23">
            <v>42.949632999999999</v>
          </cell>
        </row>
        <row r="24">
          <cell r="B24">
            <v>34.629907999999993</v>
          </cell>
          <cell r="C24">
            <v>12.789764</v>
          </cell>
          <cell r="D24">
            <v>47.419671999999991</v>
          </cell>
        </row>
        <row r="25">
          <cell r="B25">
            <v>39.362882999999997</v>
          </cell>
          <cell r="C25">
            <v>13.849023000000001</v>
          </cell>
          <cell r="D25">
            <v>53.211905999999999</v>
          </cell>
        </row>
        <row r="26">
          <cell r="B26">
            <v>43.020990000000005</v>
          </cell>
          <cell r="C26">
            <v>14.338059999999999</v>
          </cell>
          <cell r="D26">
            <v>57.359050000000003</v>
          </cell>
        </row>
        <row r="27">
          <cell r="B27">
            <v>46.147564999999993</v>
          </cell>
          <cell r="C27">
            <v>15.580306999999999</v>
          </cell>
          <cell r="D27">
            <v>61.727871999999991</v>
          </cell>
        </row>
        <row r="28">
          <cell r="B28">
            <v>49.813066000000006</v>
          </cell>
          <cell r="C28">
            <v>16.269241999999998</v>
          </cell>
          <cell r="D28">
            <v>66.082308000000012</v>
          </cell>
        </row>
        <row r="29">
          <cell r="B29">
            <v>54.740054999999998</v>
          </cell>
          <cell r="C29">
            <v>16.254572</v>
          </cell>
          <cell r="D29">
            <v>70.994626999999994</v>
          </cell>
        </row>
        <row r="30">
          <cell r="B30">
            <v>60.517315999999994</v>
          </cell>
          <cell r="C30">
            <v>16.785317000000003</v>
          </cell>
          <cell r="D30">
            <v>77.302633</v>
          </cell>
        </row>
        <row r="31">
          <cell r="B31">
            <v>60.633794999999992</v>
          </cell>
          <cell r="C31">
            <v>16.931407999999998</v>
          </cell>
          <cell r="D31">
            <v>77.565202999999997</v>
          </cell>
        </row>
        <row r="32">
          <cell r="B32">
            <v>55.42423500000001</v>
          </cell>
          <cell r="C32">
            <v>17.130020999999999</v>
          </cell>
          <cell r="D32">
            <v>72.554256000000009</v>
          </cell>
        </row>
        <row r="33">
          <cell r="B33">
            <v>51.438935999999998</v>
          </cell>
          <cell r="C33">
            <v>20.595323</v>
          </cell>
          <cell r="D33">
            <v>72.034258999999992</v>
          </cell>
        </row>
        <row r="34">
          <cell r="B34">
            <v>45.574051999999995</v>
          </cell>
          <cell r="C34">
            <v>19.72841</v>
          </cell>
          <cell r="D34">
            <v>65.302461999999991</v>
          </cell>
        </row>
        <row r="35">
          <cell r="B35">
            <v>49.693218000000002</v>
          </cell>
          <cell r="C35">
            <v>24.61853</v>
          </cell>
          <cell r="D35">
            <v>74.311747999999994</v>
          </cell>
        </row>
        <row r="36">
          <cell r="B36">
            <v>59.846022000000005</v>
          </cell>
          <cell r="C36">
            <v>31.446682000000003</v>
          </cell>
          <cell r="D36">
            <v>91.292704000000015</v>
          </cell>
        </row>
        <row r="37">
          <cell r="B37">
            <v>65.163240999999999</v>
          </cell>
          <cell r="C37">
            <v>32.289256000000002</v>
          </cell>
          <cell r="D37">
            <v>97.452496999999994</v>
          </cell>
        </row>
        <row r="38">
          <cell r="B38">
            <v>66.726915000000005</v>
          </cell>
          <cell r="C38">
            <v>25.819845999999998</v>
          </cell>
          <cell r="D38">
            <v>92.546761000000004</v>
          </cell>
        </row>
        <row r="39">
          <cell r="B39">
            <v>72.051972000000006</v>
          </cell>
          <cell r="C39">
            <v>27.568351</v>
          </cell>
          <cell r="D39">
            <v>99.620323000000013</v>
          </cell>
        </row>
        <row r="40">
          <cell r="B40">
            <v>75.739633922483364</v>
          </cell>
          <cell r="C40">
            <v>26.591395086965875</v>
          </cell>
          <cell r="D40">
            <v>102.33102900944924</v>
          </cell>
        </row>
        <row r="41">
          <cell r="B41">
            <v>76.313034001040677</v>
          </cell>
          <cell r="C41">
            <v>28.46335243483259</v>
          </cell>
          <cell r="D41">
            <v>104.77638643587326</v>
          </cell>
        </row>
        <row r="42">
          <cell r="B42">
            <v>77.484517330830784</v>
          </cell>
          <cell r="C42">
            <v>28.888249999751125</v>
          </cell>
          <cell r="D42">
            <v>106.37276733058191</v>
          </cell>
        </row>
        <row r="43">
          <cell r="B43">
            <v>78.465011894220382</v>
          </cell>
          <cell r="C43">
            <v>29.904602653539843</v>
          </cell>
          <cell r="D43">
            <v>108.36961454776022</v>
          </cell>
        </row>
        <row r="44">
          <cell r="B44">
            <v>72.561544312426207</v>
          </cell>
          <cell r="C44">
            <v>32.518547683368226</v>
          </cell>
          <cell r="D44">
            <v>105.08009199579443</v>
          </cell>
        </row>
        <row r="45">
          <cell r="B45">
            <v>82.037782476005177</v>
          </cell>
          <cell r="C45">
            <v>33.502017556522524</v>
          </cell>
          <cell r="D45">
            <v>115.53980003252769</v>
          </cell>
        </row>
        <row r="46">
          <cell r="B46">
            <v>100.55155352960377</v>
          </cell>
          <cell r="C46">
            <v>42.716999999999999</v>
          </cell>
          <cell r="D46">
            <v>143.26855352960376</v>
          </cell>
        </row>
        <row r="47">
          <cell r="B47">
            <v>142.12747847770743</v>
          </cell>
          <cell r="C47">
            <v>54.742999999999995</v>
          </cell>
          <cell r="D47">
            <v>196.87047847770742</v>
          </cell>
        </row>
        <row r="48">
          <cell r="B48">
            <v>188.13866439121352</v>
          </cell>
          <cell r="C48">
            <v>66.548000000000002</v>
          </cell>
          <cell r="D48">
            <v>254.68666439121353</v>
          </cell>
        </row>
        <row r="49">
          <cell r="B49">
            <v>214.93936944310985</v>
          </cell>
          <cell r="C49">
            <v>82.021000000000001</v>
          </cell>
          <cell r="D49">
            <v>296.96036944310987</v>
          </cell>
        </row>
        <row r="50">
          <cell r="B50">
            <v>225.85099937391473</v>
          </cell>
          <cell r="C50">
            <v>91.935000000000002</v>
          </cell>
          <cell r="D50">
            <v>317.78599937391471</v>
          </cell>
        </row>
        <row r="51">
          <cell r="B51">
            <v>277.27300000000002</v>
          </cell>
          <cell r="C51">
            <v>93.674999999999997</v>
          </cell>
          <cell r="D51">
            <v>370.94800000000004</v>
          </cell>
        </row>
        <row r="52">
          <cell r="B52">
            <v>361.178</v>
          </cell>
          <cell r="C52">
            <v>114.09099999999998</v>
          </cell>
          <cell r="D52">
            <v>475.26900000000001</v>
          </cell>
        </row>
        <row r="53">
          <cell r="B53">
            <v>325.64400000000006</v>
          </cell>
          <cell r="C53">
            <v>120.90199999999999</v>
          </cell>
          <cell r="D53">
            <v>446.54600000000005</v>
          </cell>
        </row>
        <row r="54">
          <cell r="B54">
            <v>349.12799999999999</v>
          </cell>
          <cell r="C54">
            <v>131.703</v>
          </cell>
          <cell r="D54">
            <v>480.83100000000002</v>
          </cell>
        </row>
        <row r="55">
          <cell r="B55">
            <v>427.16390900000005</v>
          </cell>
          <cell r="C55">
            <v>162.76</v>
          </cell>
          <cell r="D55">
            <v>589.92390900000009</v>
          </cell>
        </row>
        <row r="56">
          <cell r="B56">
            <v>431.34030799999999</v>
          </cell>
          <cell r="C56">
            <v>172.75300000000001</v>
          </cell>
          <cell r="D56">
            <v>604.09330799999998</v>
          </cell>
        </row>
        <row r="57">
          <cell r="B57">
            <v>459.76450299999999</v>
          </cell>
          <cell r="C57">
            <v>216.36099999999999</v>
          </cell>
          <cell r="D57">
            <v>676.12550299999998</v>
          </cell>
        </row>
        <row r="58">
          <cell r="B58">
            <v>502.4027650000001</v>
          </cell>
          <cell r="C58">
            <v>251.52699999999999</v>
          </cell>
          <cell r="D58">
            <v>753.92976500000009</v>
          </cell>
        </row>
        <row r="59">
          <cell r="B59">
            <v>557.09353400000009</v>
          </cell>
          <cell r="C59">
            <v>303.82799999999997</v>
          </cell>
          <cell r="D59">
            <v>860.92153400000007</v>
          </cell>
        </row>
        <row r="60">
          <cell r="B60">
            <v>641.11649999999997</v>
          </cell>
          <cell r="C60">
            <v>378.27300000000002</v>
          </cell>
          <cell r="D60">
            <v>1019.3895</v>
          </cell>
        </row>
        <row r="61">
          <cell r="B61">
            <v>1379.0239999999999</v>
          </cell>
          <cell r="C61">
            <v>503.81899999999996</v>
          </cell>
          <cell r="D61">
            <v>1882.8429999999998</v>
          </cell>
        </row>
        <row r="62">
          <cell r="B62">
            <v>2028.5059999999999</v>
          </cell>
          <cell r="C62">
            <v>585.01599999999996</v>
          </cell>
          <cell r="D62">
            <v>2613.5219999999999</v>
          </cell>
        </row>
        <row r="63">
          <cell r="B63">
            <v>2047.595</v>
          </cell>
          <cell r="C63">
            <v>550.39599999999996</v>
          </cell>
          <cell r="D63">
            <v>2597.991</v>
          </cell>
        </row>
        <row r="64">
          <cell r="B64">
            <v>2568.2350000000001</v>
          </cell>
          <cell r="C64">
            <v>610.79499999999996</v>
          </cell>
          <cell r="D64">
            <v>3179.03</v>
          </cell>
        </row>
        <row r="65">
          <cell r="B65">
            <v>3809.7820000000002</v>
          </cell>
          <cell r="C65">
            <v>852.88800000000015</v>
          </cell>
          <cell r="D65">
            <v>4662.67</v>
          </cell>
        </row>
        <row r="66">
          <cell r="B66">
            <v>5338.7430000000004</v>
          </cell>
          <cell r="C66">
            <v>1106.9309999999998</v>
          </cell>
          <cell r="D66">
            <v>6445.674</v>
          </cell>
        </row>
        <row r="67">
          <cell r="B67">
            <v>11380.73</v>
          </cell>
          <cell r="C67">
            <v>2639.1889999999999</v>
          </cell>
          <cell r="D67">
            <v>14019.919000000002</v>
          </cell>
        </row>
        <row r="68">
          <cell r="B68">
            <v>17042.527000000002</v>
          </cell>
          <cell r="C68">
            <v>3325.7264029999997</v>
          </cell>
          <cell r="D68">
            <v>20368.253403000002</v>
          </cell>
        </row>
        <row r="69">
          <cell r="B69">
            <v>41859.613000000005</v>
          </cell>
          <cell r="C69">
            <v>5901.4750019999992</v>
          </cell>
          <cell r="D69">
            <v>47761.088002000004</v>
          </cell>
        </row>
        <row r="70">
          <cell r="B70">
            <v>53498.955999999998</v>
          </cell>
          <cell r="C70">
            <v>10504.426510000001</v>
          </cell>
          <cell r="D70">
            <v>64003.382509999996</v>
          </cell>
        </row>
        <row r="71">
          <cell r="B71">
            <v>71106.056999999986</v>
          </cell>
          <cell r="C71">
            <v>15931.69</v>
          </cell>
          <cell r="D71">
            <v>87037.746999999988</v>
          </cell>
        </row>
        <row r="72">
          <cell r="B72">
            <v>84292.07</v>
          </cell>
          <cell r="C72">
            <v>20414.599999999999</v>
          </cell>
          <cell r="D72">
            <v>104706.67</v>
          </cell>
        </row>
        <row r="73">
          <cell r="B73">
            <v>134068.818</v>
          </cell>
          <cell r="C73">
            <v>38281.300000000003</v>
          </cell>
          <cell r="D73">
            <v>172350.11800000002</v>
          </cell>
        </row>
        <row r="74">
          <cell r="B74">
            <v>297453.41500000004</v>
          </cell>
          <cell r="C74">
            <v>71193.3</v>
          </cell>
          <cell r="D74">
            <v>368646.71500000003</v>
          </cell>
        </row>
        <row r="75">
          <cell r="B75">
            <v>534284.19700000004</v>
          </cell>
          <cell r="C75">
            <v>122820.5</v>
          </cell>
          <cell r="D75">
            <v>657104.69700000004</v>
          </cell>
        </row>
        <row r="76">
          <cell r="B76">
            <v>851262.77300000004</v>
          </cell>
          <cell r="C76">
            <v>212229.2</v>
          </cell>
          <cell r="D76">
            <v>1063491.973</v>
          </cell>
        </row>
        <row r="77">
          <cell r="B77">
            <v>1375367.2290000001</v>
          </cell>
          <cell r="C77">
            <v>424405.1</v>
          </cell>
          <cell r="D77">
            <v>1799772.3289999999</v>
          </cell>
        </row>
        <row r="78">
          <cell r="B78">
            <v>2306936.4740000004</v>
          </cell>
          <cell r="C78">
            <v>708697.8</v>
          </cell>
          <cell r="D78">
            <v>3015634.2740000002</v>
          </cell>
        </row>
        <row r="79">
          <cell r="B79">
            <v>3367084.8169999998</v>
          </cell>
          <cell r="C79">
            <v>1057577</v>
          </cell>
          <cell r="D79">
            <v>4424661.8169999998</v>
          </cell>
        </row>
        <row r="80">
          <cell r="B80">
            <v>6555000</v>
          </cell>
          <cell r="C80">
            <v>1749410</v>
          </cell>
          <cell r="D80">
            <v>8304410</v>
          </cell>
        </row>
        <row r="81">
          <cell r="B81">
            <v>10821770</v>
          </cell>
          <cell r="C81">
            <v>3521044.9</v>
          </cell>
          <cell r="D81">
            <v>14342814.9</v>
          </cell>
        </row>
        <row r="82">
          <cell r="B82">
            <v>15744500</v>
          </cell>
          <cell r="C82">
            <v>4102416</v>
          </cell>
          <cell r="D82">
            <v>19846916</v>
          </cell>
        </row>
        <row r="83">
          <cell r="B83">
            <v>14048200</v>
          </cell>
          <cell r="C83">
            <v>4252649.7</v>
          </cell>
          <cell r="D83">
            <v>18300849.699999999</v>
          </cell>
        </row>
        <row r="84">
          <cell r="B84">
            <v>19775300</v>
          </cell>
          <cell r="C84">
            <v>7642763.7000000002</v>
          </cell>
          <cell r="D84">
            <v>27418063.699999999</v>
          </cell>
        </row>
        <row r="85">
          <cell r="B85">
            <v>30845500</v>
          </cell>
          <cell r="C85">
            <v>7645731.9000000004</v>
          </cell>
          <cell r="D85">
            <v>38491231.899999999</v>
          </cell>
        </row>
        <row r="86">
          <cell r="B86">
            <v>60275900</v>
          </cell>
          <cell r="C86">
            <v>16050483.6</v>
          </cell>
          <cell r="D86">
            <v>76326383.599999994</v>
          </cell>
        </row>
        <row r="87">
          <cell r="B87">
            <v>116401700</v>
          </cell>
          <cell r="C87">
            <v>32464529.800000001</v>
          </cell>
          <cell r="D87">
            <v>148866229.80000001</v>
          </cell>
        </row>
        <row r="88">
          <cell r="B88">
            <v>210259100</v>
          </cell>
          <cell r="C88">
            <v>64729248</v>
          </cell>
          <cell r="D88">
            <v>274988348</v>
          </cell>
        </row>
        <row r="89">
          <cell r="B89">
            <v>362919000</v>
          </cell>
          <cell r="C89">
            <v>109297993</v>
          </cell>
          <cell r="D89">
            <v>472216993</v>
          </cell>
        </row>
        <row r="90">
          <cell r="B90">
            <v>598167000</v>
          </cell>
          <cell r="C90">
            <v>167779615</v>
          </cell>
          <cell r="D90">
            <v>765946615</v>
          </cell>
        </row>
        <row r="91">
          <cell r="B91">
            <v>1406674000</v>
          </cell>
          <cell r="C91">
            <v>474027137.53877974</v>
          </cell>
          <cell r="D91">
            <v>1880701137.5387797</v>
          </cell>
        </row>
        <row r="92">
          <cell r="B92">
            <v>2965803000</v>
          </cell>
          <cell r="C92">
            <v>980711994.82936919</v>
          </cell>
          <cell r="D92">
            <v>3946514994.8293691</v>
          </cell>
        </row>
        <row r="93">
          <cell r="B93">
            <v>5198600000</v>
          </cell>
          <cell r="C93">
            <v>1924400000</v>
          </cell>
          <cell r="D93">
            <v>7123000000</v>
          </cell>
        </row>
        <row r="94">
          <cell r="B94">
            <v>7935344000</v>
          </cell>
          <cell r="C94">
            <v>2617844239.4963808</v>
          </cell>
          <cell r="D94">
            <v>10553188239.49638</v>
          </cell>
        </row>
        <row r="95">
          <cell r="B95">
            <v>10679573000</v>
          </cell>
          <cell r="C95">
            <v>3863632791.1065149</v>
          </cell>
          <cell r="D95">
            <v>14543205791.106514</v>
          </cell>
        </row>
        <row r="96">
          <cell r="B96">
            <v>15157588000</v>
          </cell>
          <cell r="C96">
            <v>6203210345.398138</v>
          </cell>
          <cell r="D96">
            <v>21360798345.39814</v>
          </cell>
        </row>
        <row r="97">
          <cell r="B97">
            <v>19787185000</v>
          </cell>
          <cell r="C97">
            <v>9724370325.7497406</v>
          </cell>
          <cell r="D97">
            <v>29511555325.749741</v>
          </cell>
        </row>
        <row r="98">
          <cell r="B98">
            <v>26158162000</v>
          </cell>
          <cell r="C98">
            <v>12467388155.118925</v>
          </cell>
          <cell r="D98">
            <v>38625550155.118927</v>
          </cell>
        </row>
        <row r="99">
          <cell r="B99">
            <v>31027595000</v>
          </cell>
          <cell r="C99">
            <v>14768516685.625647</v>
          </cell>
          <cell r="D99">
            <v>45796111685.625648</v>
          </cell>
        </row>
        <row r="100">
          <cell r="B100">
            <v>27834859000</v>
          </cell>
          <cell r="C100">
            <v>14877764578.076525</v>
          </cell>
          <cell r="D100">
            <v>42712623578.076523</v>
          </cell>
        </row>
        <row r="101">
          <cell r="B101">
            <v>27905396000</v>
          </cell>
          <cell r="C101">
            <v>15112146916.235781</v>
          </cell>
          <cell r="D101">
            <v>43017542916.235779</v>
          </cell>
        </row>
        <row r="102">
          <cell r="B102">
            <v>29490477199</v>
          </cell>
          <cell r="C102">
            <v>15371188200.172699</v>
          </cell>
          <cell r="D102">
            <v>44861665399.172699</v>
          </cell>
        </row>
        <row r="103">
          <cell r="B103">
            <v>29014575732</v>
          </cell>
          <cell r="C103">
            <v>19043678413.81179</v>
          </cell>
          <cell r="D103">
            <v>48058254145.81179</v>
          </cell>
        </row>
        <row r="104">
          <cell r="B104">
            <v>36767006778</v>
          </cell>
          <cell r="C104">
            <v>23695500133.065151</v>
          </cell>
          <cell r="D104">
            <v>60462506911.065155</v>
          </cell>
        </row>
        <row r="105">
          <cell r="B105">
            <v>44494191990</v>
          </cell>
          <cell r="C105">
            <v>26782280914.860394</v>
          </cell>
          <cell r="D105">
            <v>71276472904.860397</v>
          </cell>
        </row>
        <row r="106">
          <cell r="B106">
            <v>49088248768</v>
          </cell>
          <cell r="C106">
            <v>28366624278.535675</v>
          </cell>
          <cell r="D106">
            <v>77454873046.535675</v>
          </cell>
        </row>
        <row r="107">
          <cell r="B107">
            <v>58556202390</v>
          </cell>
          <cell r="C107">
            <v>32665877664.808685</v>
          </cell>
          <cell r="D107">
            <v>91222080054.808685</v>
          </cell>
        </row>
        <row r="108">
          <cell r="B108">
            <v>66925279706</v>
          </cell>
          <cell r="C108">
            <v>35117938406.719749</v>
          </cell>
          <cell r="D108">
            <v>100717273690</v>
          </cell>
        </row>
        <row r="109">
          <cell r="B109">
            <v>72028419327</v>
          </cell>
          <cell r="C109">
            <v>46345603950.145813</v>
          </cell>
          <cell r="D109">
            <v>122505083436</v>
          </cell>
        </row>
        <row r="110">
          <cell r="B110">
            <v>76830326652.99762</v>
          </cell>
          <cell r="C110">
            <v>50813488698.602814</v>
          </cell>
          <cell r="D110">
            <v>134805947050</v>
          </cell>
        </row>
        <row r="111">
          <cell r="C111">
            <v>54114100000</v>
          </cell>
          <cell r="D111">
            <v>153138649043</v>
          </cell>
        </row>
        <row r="112">
          <cell r="C112">
            <v>61902000000</v>
          </cell>
          <cell r="D112">
            <v>175128582728</v>
          </cell>
        </row>
        <row r="113">
          <cell r="C113">
            <v>70374900000</v>
          </cell>
          <cell r="D113">
            <v>197035478369</v>
          </cell>
        </row>
        <row r="114">
          <cell r="C114">
            <v>84865600000</v>
          </cell>
          <cell r="D114">
            <v>224071910150</v>
          </cell>
        </row>
      </sheetData>
      <sheetData sheetId="2"/>
      <sheetData sheetId="3">
        <row r="8">
          <cell r="A8">
            <v>1903</v>
          </cell>
        </row>
        <row r="9">
          <cell r="A9">
            <v>1904</v>
          </cell>
        </row>
        <row r="10">
          <cell r="A10">
            <v>1905</v>
          </cell>
        </row>
        <row r="11">
          <cell r="A11">
            <v>1906</v>
          </cell>
        </row>
        <row r="12">
          <cell r="A12">
            <v>1907</v>
          </cell>
        </row>
        <row r="13">
          <cell r="A13">
            <v>1908</v>
          </cell>
        </row>
        <row r="14">
          <cell r="A14">
            <v>1909</v>
          </cell>
        </row>
        <row r="15">
          <cell r="A15">
            <v>1910</v>
          </cell>
          <cell r="AV15">
            <v>1.0573180417838599</v>
          </cell>
          <cell r="AX15">
            <v>-0.19409266003508716</v>
          </cell>
          <cell r="AZ15">
            <v>-0.53781306681133545</v>
          </cell>
        </row>
        <row r="16">
          <cell r="A16">
            <v>1911</v>
          </cell>
          <cell r="AV16">
            <v>1.2154694360781959</v>
          </cell>
          <cell r="AX16">
            <v>-0.22197652678910579</v>
          </cell>
          <cell r="AZ16">
            <v>-0.62115904673701139</v>
          </cell>
        </row>
        <row r="17">
          <cell r="A17">
            <v>1912</v>
          </cell>
          <cell r="AV17">
            <v>1.2983650880652717</v>
          </cell>
          <cell r="AX17">
            <v>-0.23064894428128879</v>
          </cell>
          <cell r="AZ17">
            <v>-0.68055100556051751</v>
          </cell>
        </row>
        <row r="18">
          <cell r="A18">
            <v>1913</v>
          </cell>
          <cell r="AV18">
            <v>1.0978047475330035</v>
          </cell>
          <cell r="AX18">
            <v>-0.19305050369229365</v>
          </cell>
          <cell r="AZ18">
            <v>-0.58057079417297686</v>
          </cell>
        </row>
        <row r="19">
          <cell r="A19">
            <v>1914</v>
          </cell>
          <cell r="AV19">
            <v>1.293313778405984</v>
          </cell>
          <cell r="AX19">
            <v>-0.22305368390521541</v>
          </cell>
          <cell r="AZ19">
            <v>-0.69574575945216977</v>
          </cell>
        </row>
        <row r="20">
          <cell r="A20">
            <v>1915</v>
          </cell>
          <cell r="AV20">
            <v>1.3941177256083424</v>
          </cell>
          <cell r="AX20">
            <v>-0.23376658372590731</v>
          </cell>
          <cell r="AZ20">
            <v>-0.76844162411519112</v>
          </cell>
        </row>
        <row r="21">
          <cell r="A21">
            <v>1916</v>
          </cell>
          <cell r="AV21">
            <v>1.4486758601870247</v>
          </cell>
          <cell r="AX21">
            <v>-0.23684966248560491</v>
          </cell>
          <cell r="AZ21">
            <v>-0.81492218017663587</v>
          </cell>
        </row>
        <row r="22">
          <cell r="A22">
            <v>1917</v>
          </cell>
          <cell r="AV22">
            <v>1.3382796905756358</v>
          </cell>
          <cell r="AX22">
            <v>-0.23429227949612502</v>
          </cell>
          <cell r="AZ22">
            <v>-0.71159244155471402</v>
          </cell>
        </row>
        <row r="23">
          <cell r="A23">
            <v>1918</v>
          </cell>
          <cell r="AV23">
            <v>0.97828797990724192</v>
          </cell>
          <cell r="AX23">
            <v>-0.16715016010773542</v>
          </cell>
          <cell r="AZ23">
            <v>-0.53061552491855912</v>
          </cell>
        </row>
        <row r="24">
          <cell r="A24">
            <v>1919</v>
          </cell>
          <cell r="AV24">
            <v>1.0564533275263666</v>
          </cell>
          <cell r="AX24">
            <v>-0.17475714644389112</v>
          </cell>
          <cell r="AZ24">
            <v>-0.58815410510480515</v>
          </cell>
        </row>
        <row r="25">
          <cell r="A25">
            <v>1920</v>
          </cell>
          <cell r="AV25">
            <v>1.2206171582684093</v>
          </cell>
          <cell r="AX25">
            <v>-0.20611234476799356</v>
          </cell>
          <cell r="AZ25">
            <v>-0.66811115824580602</v>
          </cell>
        </row>
        <row r="26">
          <cell r="A26">
            <v>1921</v>
          </cell>
          <cell r="AV26">
            <v>1.868642951854949</v>
          </cell>
          <cell r="AX26">
            <v>-0.31687451921484233</v>
          </cell>
          <cell r="AZ26">
            <v>-1.0197549172054672</v>
          </cell>
        </row>
        <row r="27">
          <cell r="A27">
            <v>1922</v>
          </cell>
          <cell r="AV27">
            <v>1.5719677536399732</v>
          </cell>
          <cell r="AX27">
            <v>-0.24057272944946922</v>
          </cell>
          <cell r="AZ27">
            <v>-0.92490044854097797</v>
          </cell>
        </row>
        <row r="28">
          <cell r="A28">
            <v>1923</v>
          </cell>
          <cell r="AV28">
            <v>1.4635104308313533</v>
          </cell>
          <cell r="AX28">
            <v>-0.22657684149916363</v>
          </cell>
          <cell r="AZ28">
            <v>-0.85489963239487221</v>
          </cell>
        </row>
        <row r="29">
          <cell r="A29">
            <v>1924</v>
          </cell>
          <cell r="AV29">
            <v>1.3699511753940441</v>
          </cell>
          <cell r="AX29">
            <v>-0.21748550267314126</v>
          </cell>
          <cell r="AZ29">
            <v>-0.7861305011436468</v>
          </cell>
        </row>
        <row r="30">
          <cell r="A30">
            <v>1925</v>
          </cell>
          <cell r="AV30">
            <v>1.7946227713752894</v>
          </cell>
          <cell r="AX30">
            <v>-0.29966831677444622</v>
          </cell>
          <cell r="AZ30">
            <v>-0.99082384831353987</v>
          </cell>
        </row>
        <row r="31">
          <cell r="A31">
            <v>1926</v>
          </cell>
          <cell r="AV31">
            <v>1.7034602634144995</v>
          </cell>
          <cell r="AX31">
            <v>-0.27839651419364952</v>
          </cell>
          <cell r="AZ31">
            <v>-0.95636490623537607</v>
          </cell>
        </row>
        <row r="32">
          <cell r="A32">
            <v>1927</v>
          </cell>
          <cell r="AV32">
            <v>1.8082926928142196</v>
          </cell>
          <cell r="AX32">
            <v>-0.29857323032114663</v>
          </cell>
          <cell r="AZ32">
            <v>-1.0069717418063575</v>
          </cell>
        </row>
        <row r="33">
          <cell r="A33">
            <v>1928</v>
          </cell>
          <cell r="AV33">
            <v>2.1642126975475393</v>
          </cell>
          <cell r="AX33">
            <v>-0.36883828702564414</v>
          </cell>
          <cell r="AZ33">
            <v>-1.1741908091289677</v>
          </cell>
        </row>
        <row r="34">
          <cell r="A34">
            <v>1929</v>
          </cell>
          <cell r="AV34">
            <v>2.1540675463744954</v>
          </cell>
          <cell r="AX34">
            <v>-0.36409789132772652</v>
          </cell>
          <cell r="AZ34">
            <v>-1.1757906133248077</v>
          </cell>
        </row>
        <row r="35">
          <cell r="A35">
            <v>1930</v>
          </cell>
          <cell r="AV35">
            <v>2.2235889754507325</v>
          </cell>
          <cell r="AX35">
            <v>-0.38080233751136583</v>
          </cell>
          <cell r="AZ35">
            <v>-1.2008455458793366</v>
          </cell>
        </row>
        <row r="36">
          <cell r="A36">
            <v>1931</v>
          </cell>
          <cell r="AV36">
            <v>2.7335679825098258</v>
          </cell>
          <cell r="AX36">
            <v>-0.46897075578983272</v>
          </cell>
          <cell r="AZ36">
            <v>-1.4752450072020531</v>
          </cell>
        </row>
        <row r="37">
          <cell r="A37">
            <v>1932</v>
          </cell>
          <cell r="AV37">
            <v>3.0013042550341051</v>
          </cell>
          <cell r="AX37">
            <v>-0.50107218169204337</v>
          </cell>
          <cell r="AZ37">
            <v>-1.658962349944699</v>
          </cell>
        </row>
        <row r="38">
          <cell r="A38">
            <v>1933</v>
          </cell>
          <cell r="AV38">
            <v>3.2915330123878275</v>
          </cell>
          <cell r="AX38">
            <v>-0.56227152292352423</v>
          </cell>
          <cell r="AZ38">
            <v>-1.7874066861524649</v>
          </cell>
        </row>
        <row r="39">
          <cell r="A39">
            <v>1934</v>
          </cell>
          <cell r="AV39">
            <v>3.0383054393527225</v>
          </cell>
          <cell r="AX39">
            <v>-0.51931119748170107</v>
          </cell>
          <cell r="AZ39">
            <v>-1.6506701883444863</v>
          </cell>
        </row>
        <row r="40">
          <cell r="A40">
            <v>1935</v>
          </cell>
          <cell r="AV40">
            <v>3.8614196361703854</v>
          </cell>
          <cell r="AX40">
            <v>-0.65872256511291227</v>
          </cell>
          <cell r="AZ40">
            <v>-2.1020382367225667</v>
          </cell>
        </row>
        <row r="41">
          <cell r="A41">
            <v>1936</v>
          </cell>
          <cell r="AV41">
            <v>3.6627932419773557</v>
          </cell>
          <cell r="AX41">
            <v>-0.63271020582945603</v>
          </cell>
          <cell r="AZ41">
            <v>-1.9727555590528629</v>
          </cell>
        </row>
        <row r="42">
          <cell r="A42">
            <v>1937</v>
          </cell>
          <cell r="AV42">
            <v>3.4635706466306786</v>
          </cell>
          <cell r="AX42">
            <v>-0.62487746295769564</v>
          </cell>
          <cell r="AZ42">
            <v>-1.793519406414533</v>
          </cell>
        </row>
        <row r="43">
          <cell r="A43">
            <v>1938</v>
          </cell>
          <cell r="AV43">
            <v>3.5103670583261817</v>
          </cell>
          <cell r="AX43">
            <v>-0.63401564989074877</v>
          </cell>
          <cell r="AZ43">
            <v>-1.8158295914088054</v>
          </cell>
        </row>
        <row r="44">
          <cell r="A44">
            <v>1939</v>
          </cell>
          <cell r="AV44">
            <v>3.5796317925002041</v>
          </cell>
          <cell r="AX44">
            <v>-0.66128880811858837</v>
          </cell>
          <cell r="AZ44">
            <v>-1.8121178274085004</v>
          </cell>
        </row>
        <row r="45">
          <cell r="A45">
            <v>1940</v>
          </cell>
          <cell r="AV45">
            <v>3.6394012693103832</v>
          </cell>
          <cell r="AX45">
            <v>-0.6635447798809746</v>
          </cell>
          <cell r="AZ45">
            <v>-1.8657758823938937</v>
          </cell>
        </row>
        <row r="46">
          <cell r="A46">
            <v>1941</v>
          </cell>
          <cell r="AV46">
            <v>3.405540984507939</v>
          </cell>
          <cell r="AX46">
            <v>-0.61943928635826107</v>
          </cell>
          <cell r="AZ46">
            <v>-1.7497362839159059</v>
          </cell>
        </row>
        <row r="47">
          <cell r="A47">
            <v>1942</v>
          </cell>
          <cell r="AV47">
            <v>3.416755887876568</v>
          </cell>
          <cell r="AX47">
            <v>-0.62156931073706101</v>
          </cell>
          <cell r="AZ47">
            <v>-1.7552518762187832</v>
          </cell>
        </row>
        <row r="48">
          <cell r="A48">
            <v>1943</v>
          </cell>
          <cell r="AV48">
            <v>3.5946104284836959</v>
          </cell>
          <cell r="AX48">
            <v>-0.62548871382008608</v>
          </cell>
          <cell r="AZ48">
            <v>-1.9230144355886936</v>
          </cell>
        </row>
        <row r="49">
          <cell r="A49">
            <v>1944</v>
          </cell>
          <cell r="AV49">
            <v>3.4985870048832073</v>
          </cell>
          <cell r="AX49">
            <v>-0.62146775439417379</v>
          </cell>
          <cell r="AZ49">
            <v>-1.8374410310780842</v>
          </cell>
        </row>
        <row r="50">
          <cell r="A50">
            <v>1945</v>
          </cell>
          <cell r="AV50">
            <v>2.995856344684305</v>
          </cell>
          <cell r="AX50">
            <v>-0.52187711721955843</v>
          </cell>
          <cell r="AZ50">
            <v>-1.6006439537175741</v>
          </cell>
        </row>
        <row r="51">
          <cell r="A51">
            <v>1946</v>
          </cell>
          <cell r="AV51">
            <v>2.806818863726904</v>
          </cell>
          <cell r="AX51">
            <v>-0.49642678434443316</v>
          </cell>
          <cell r="AZ51">
            <v>-1.4793531448903412</v>
          </cell>
        </row>
        <row r="52">
          <cell r="A52">
            <v>1947</v>
          </cell>
          <cell r="AV52">
            <v>2.8591175588266466</v>
          </cell>
          <cell r="AX52">
            <v>-0.52598252990085681</v>
          </cell>
          <cell r="AZ52">
            <v>-1.453063665149239</v>
          </cell>
        </row>
        <row r="53">
          <cell r="A53">
            <v>1948</v>
          </cell>
          <cell r="AV53">
            <v>2.6994300201543298</v>
          </cell>
          <cell r="AX53">
            <v>-0.47598963290707152</v>
          </cell>
          <cell r="AZ53">
            <v>-1.4264745926636753</v>
          </cell>
        </row>
        <row r="54">
          <cell r="A54">
            <v>1949</v>
          </cell>
          <cell r="AV54">
            <v>2.523530265237774</v>
          </cell>
          <cell r="AX54">
            <v>-0.44053923588714083</v>
          </cell>
          <cell r="AZ54">
            <v>-1.3455966743812477</v>
          </cell>
        </row>
        <row r="55">
          <cell r="A55">
            <v>1950</v>
          </cell>
          <cell r="AV55">
            <v>2.7127037008066814</v>
          </cell>
          <cell r="AX55">
            <v>-0.49350687868255433</v>
          </cell>
          <cell r="AZ55">
            <v>-1.3928053202578412</v>
          </cell>
        </row>
        <row r="56">
          <cell r="A56">
            <v>1951</v>
          </cell>
          <cell r="AV56">
            <v>3.0271402356671131</v>
          </cell>
          <cell r="AX56">
            <v>-0.55348023135543789</v>
          </cell>
          <cell r="AZ56">
            <v>-1.5461475369431117</v>
          </cell>
        </row>
        <row r="57">
          <cell r="A57">
            <v>1952</v>
          </cell>
          <cell r="AV57">
            <v>3.3800687282362025</v>
          </cell>
          <cell r="AX57">
            <v>-0.61197779154265564</v>
          </cell>
          <cell r="AZ57">
            <v>-1.7437099008386263</v>
          </cell>
        </row>
        <row r="58">
          <cell r="A58">
            <v>1953</v>
          </cell>
          <cell r="AV58">
            <v>3.1420547843451141</v>
          </cell>
          <cell r="AX58">
            <v>-0.56233437081691506</v>
          </cell>
          <cell r="AZ58">
            <v>-1.6382160524275646</v>
          </cell>
        </row>
        <row r="59">
          <cell r="A59">
            <v>1954</v>
          </cell>
          <cell r="AV59">
            <v>3.8836063435337369</v>
          </cell>
          <cell r="AX59">
            <v>-0.70004716003378298</v>
          </cell>
          <cell r="AZ59">
            <v>-2.0117488285622236</v>
          </cell>
        </row>
        <row r="60">
          <cell r="A60">
            <v>1955</v>
          </cell>
          <cell r="AV60">
            <v>4.9155806882708699</v>
          </cell>
          <cell r="AX60">
            <v>-0.8836122856546258</v>
          </cell>
          <cell r="AZ60">
            <v>-2.5538920323923966</v>
          </cell>
        </row>
        <row r="61">
          <cell r="A61">
            <v>1956</v>
          </cell>
          <cell r="AV61">
            <v>4.9591628850946972</v>
          </cell>
          <cell r="AX61">
            <v>-0.87441575296086327</v>
          </cell>
          <cell r="AZ61">
            <v>-2.6233707558841233</v>
          </cell>
        </row>
        <row r="62">
          <cell r="A62">
            <v>1957</v>
          </cell>
          <cell r="AV62">
            <v>5.3796869446046207</v>
          </cell>
          <cell r="AX62">
            <v>-0.93912220749880326</v>
          </cell>
          <cell r="AZ62">
            <v>-2.8713231512851403</v>
          </cell>
        </row>
        <row r="63">
          <cell r="A63">
            <v>1958</v>
          </cell>
          <cell r="AV63">
            <v>4.8322931441277666</v>
          </cell>
          <cell r="AX63">
            <v>-0.82782257921683866</v>
          </cell>
          <cell r="AZ63">
            <v>-2.6215920239708321</v>
          </cell>
        </row>
        <row r="64">
          <cell r="A64">
            <v>1959</v>
          </cell>
          <cell r="AV64">
            <v>4.2000879704721257</v>
          </cell>
          <cell r="AX64">
            <v>-0.71300449772497521</v>
          </cell>
          <cell r="AZ64">
            <v>-2.2965894859655442</v>
          </cell>
        </row>
        <row r="65">
          <cell r="A65">
            <v>1960</v>
          </cell>
          <cell r="AV65">
            <v>3.801362425930241</v>
          </cell>
          <cell r="AX65">
            <v>-0.69887001290418949</v>
          </cell>
          <cell r="AZ65">
            <v>-1.9329329220758251</v>
          </cell>
        </row>
        <row r="66">
          <cell r="A66">
            <v>1961</v>
          </cell>
          <cell r="AV66">
            <v>4.9299369449441137</v>
          </cell>
          <cell r="AX66">
            <v>-0.94298344225610498</v>
          </cell>
          <cell r="AZ66">
            <v>-2.4090635990441043</v>
          </cell>
        </row>
        <row r="67">
          <cell r="A67">
            <v>1962</v>
          </cell>
          <cell r="AV67">
            <v>5.8234467122364126</v>
          </cell>
          <cell r="AX67">
            <v>-1.1231460172654746</v>
          </cell>
          <cell r="AZ67">
            <v>-2.8204051583874832</v>
          </cell>
        </row>
        <row r="68">
          <cell r="A68">
            <v>1963</v>
          </cell>
          <cell r="AV68">
            <v>5.7210114708214768</v>
          </cell>
          <cell r="AX68">
            <v>-1.1240212003083538</v>
          </cell>
          <cell r="AZ68">
            <v>-2.7148097370148676</v>
          </cell>
        </row>
        <row r="69">
          <cell r="A69">
            <v>1964</v>
          </cell>
          <cell r="AV69">
            <v>5.1145441986010027</v>
          </cell>
          <cell r="AX69">
            <v>-1.011616180634364</v>
          </cell>
          <cell r="AZ69">
            <v>-2.4088063099000476</v>
          </cell>
        </row>
        <row r="70">
          <cell r="A70">
            <v>1965</v>
          </cell>
          <cell r="AV70">
            <v>4.5266324190761704</v>
          </cell>
          <cell r="AX70">
            <v>-0.87343743747371305</v>
          </cell>
          <cell r="AZ70">
            <v>-2.1899790748906525</v>
          </cell>
        </row>
        <row r="71">
          <cell r="A71">
            <v>1966</v>
          </cell>
          <cell r="AV71">
            <v>3.9982476374327236</v>
          </cell>
          <cell r="AX71">
            <v>-0.7671191067952905</v>
          </cell>
          <cell r="AZ71">
            <v>-1.9463325788055246</v>
          </cell>
        </row>
        <row r="72">
          <cell r="A72">
            <v>1967</v>
          </cell>
          <cell r="AV72">
            <v>4.4718967319429872</v>
          </cell>
          <cell r="AX72">
            <v>-0.86631891867650879</v>
          </cell>
          <cell r="AZ72">
            <v>-2.153890867054419</v>
          </cell>
        </row>
        <row r="73">
          <cell r="A73">
            <v>1968</v>
          </cell>
          <cell r="AV73">
            <v>5.9647740874264326</v>
          </cell>
          <cell r="AX73">
            <v>-1.232825071747933</v>
          </cell>
          <cell r="AZ73">
            <v>-2.6643969100843603</v>
          </cell>
        </row>
        <row r="74">
          <cell r="A74">
            <v>1969</v>
          </cell>
          <cell r="AV74">
            <v>5.002386815992061</v>
          </cell>
          <cell r="AX74">
            <v>-0.96498516078419327</v>
          </cell>
          <cell r="AZ74">
            <v>-2.4183430315958434</v>
          </cell>
        </row>
        <row r="75">
          <cell r="A75">
            <v>1970</v>
          </cell>
          <cell r="AV75">
            <v>4.8747131873610723</v>
          </cell>
          <cell r="AX75">
            <v>-0.92413457871454496</v>
          </cell>
          <cell r="AZ75">
            <v>-2.3999755799299729</v>
          </cell>
        </row>
        <row r="76">
          <cell r="A76">
            <v>1971</v>
          </cell>
          <cell r="AV76">
            <v>5.5317039660483474</v>
          </cell>
          <cell r="AX76">
            <v>-1.0517498383638515</v>
          </cell>
          <cell r="AZ76">
            <v>-2.7166796372959743</v>
          </cell>
        </row>
        <row r="77">
          <cell r="A77">
            <v>1972</v>
          </cell>
          <cell r="AV77">
            <v>4.8275541866536891</v>
          </cell>
          <cell r="AX77">
            <v>-0.90532370304637089</v>
          </cell>
          <cell r="AZ77">
            <v>-2.4057106733301445</v>
          </cell>
        </row>
        <row r="78">
          <cell r="A78">
            <v>1973</v>
          </cell>
          <cell r="AV78">
            <v>4.3679991043277209</v>
          </cell>
          <cell r="AX78">
            <v>-0.8302451063460593</v>
          </cell>
          <cell r="AZ78">
            <v>-2.1457461496691601</v>
          </cell>
        </row>
        <row r="79">
          <cell r="A79">
            <v>1974</v>
          </cell>
          <cell r="AV79">
            <v>7.756156809099414</v>
          </cell>
          <cell r="AX79">
            <v>-1.4973630290917477</v>
          </cell>
          <cell r="AZ79">
            <v>-3.7471495736324196</v>
          </cell>
        </row>
        <row r="80">
          <cell r="A80">
            <v>1975</v>
          </cell>
          <cell r="AV80">
            <v>7.048459620282328</v>
          </cell>
          <cell r="AX80">
            <v>-1.3781168179953551</v>
          </cell>
          <cell r="AZ80">
            <v>-3.36308927811654</v>
          </cell>
        </row>
        <row r="81">
          <cell r="A81">
            <v>1976</v>
          </cell>
          <cell r="AV81">
            <v>7.5487489937669121</v>
          </cell>
          <cell r="AX81">
            <v>-1.4346805685308253</v>
          </cell>
          <cell r="AZ81">
            <v>-3.7134915218935776</v>
          </cell>
        </row>
        <row r="82">
          <cell r="A82">
            <v>1977</v>
          </cell>
          <cell r="AV82">
            <v>7.7277204012236176</v>
          </cell>
          <cell r="AX82">
            <v>-1.4674645050532753</v>
          </cell>
          <cell r="AZ82">
            <v>-3.804427612531295</v>
          </cell>
        </row>
        <row r="83">
          <cell r="A83">
            <v>1978</v>
          </cell>
          <cell r="AV83">
            <v>6.3435114625199756</v>
          </cell>
          <cell r="AX83">
            <v>-1.1904173532423914</v>
          </cell>
          <cell r="AZ83">
            <v>-3.1598600876978677</v>
          </cell>
        </row>
        <row r="84">
          <cell r="A84">
            <v>1979</v>
          </cell>
          <cell r="AV84">
            <v>5.4506242617643803</v>
          </cell>
          <cell r="AX84">
            <v>-1.0418803649703048</v>
          </cell>
          <cell r="AZ84">
            <v>-2.6629640531017977</v>
          </cell>
        </row>
        <row r="85">
          <cell r="A85">
            <v>1980</v>
          </cell>
          <cell r="AV85">
            <v>6.5488270192652722</v>
          </cell>
          <cell r="AX85">
            <v>-1.226768294099533</v>
          </cell>
          <cell r="AZ85">
            <v>-3.2685995375575492</v>
          </cell>
        </row>
        <row r="86">
          <cell r="A86">
            <v>1981</v>
          </cell>
          <cell r="AV86">
            <v>7.8709530310190861</v>
          </cell>
          <cell r="AX86">
            <v>-1.5353970053257344</v>
          </cell>
          <cell r="AZ86">
            <v>-3.7643769434863361</v>
          </cell>
        </row>
        <row r="87">
          <cell r="A87">
            <v>1982</v>
          </cell>
          <cell r="AV87">
            <v>9.5444353709848215</v>
          </cell>
          <cell r="AX87">
            <v>-1.8288469667450622</v>
          </cell>
          <cell r="AZ87">
            <v>-4.6549368014202122</v>
          </cell>
        </row>
        <row r="88">
          <cell r="A88">
            <v>1983</v>
          </cell>
          <cell r="AV88">
            <v>8.3336577350907017</v>
          </cell>
          <cell r="AX88">
            <v>-1.5321870099013752</v>
          </cell>
          <cell r="AZ88">
            <v>-4.2389097402218949</v>
          </cell>
        </row>
        <row r="89">
          <cell r="A89">
            <v>1984</v>
          </cell>
          <cell r="AV89">
            <v>6.9706102620513688</v>
          </cell>
          <cell r="AX89">
            <v>-1.3556444041897797</v>
          </cell>
          <cell r="AZ89">
            <v>-3.343441352918747</v>
          </cell>
        </row>
        <row r="90">
          <cell r="A90">
            <v>1985</v>
          </cell>
          <cell r="AV90">
            <v>6.7044602300026863</v>
          </cell>
          <cell r="AX90">
            <v>-1.2743771656169349</v>
          </cell>
          <cell r="AZ90">
            <v>-3.2932703901301958</v>
          </cell>
        </row>
        <row r="91">
          <cell r="A91">
            <v>1986</v>
          </cell>
          <cell r="AV91">
            <v>7.1159868612685013</v>
          </cell>
          <cell r="AX91">
            <v>-1.3335389573860206</v>
          </cell>
          <cell r="AZ91">
            <v>-3.5460567348658367</v>
          </cell>
        </row>
        <row r="92">
          <cell r="A92">
            <v>1987</v>
          </cell>
          <cell r="AV92">
            <v>6.9366231993915015</v>
          </cell>
          <cell r="AX92">
            <v>-1.2852230365016977</v>
          </cell>
          <cell r="AZ92">
            <v>-3.4973082203879988</v>
          </cell>
        </row>
        <row r="93">
          <cell r="A93">
            <v>1988</v>
          </cell>
          <cell r="AV93">
            <v>7.0486000431904596</v>
          </cell>
          <cell r="AX93">
            <v>-1.312369696464625</v>
          </cell>
          <cell r="AZ93">
            <v>-3.5363068816823371</v>
          </cell>
        </row>
        <row r="94">
          <cell r="A94">
            <v>1989</v>
          </cell>
          <cell r="AV94">
            <v>6.9188233011813534</v>
          </cell>
          <cell r="AX94">
            <v>-1.3082973753284608</v>
          </cell>
          <cell r="AZ94">
            <v>-3.4167821833703318</v>
          </cell>
        </row>
        <row r="95">
          <cell r="A95">
            <v>1990</v>
          </cell>
          <cell r="AV95">
            <v>7.3411511625500658</v>
          </cell>
          <cell r="AX95">
            <v>-1.3496373793119121</v>
          </cell>
          <cell r="AZ95">
            <v>-3.7300876988635743</v>
          </cell>
        </row>
        <row r="96">
          <cell r="A96">
            <v>1991</v>
          </cell>
          <cell r="AV96">
            <v>7.6986353606778497</v>
          </cell>
          <cell r="AX96">
            <v>-1.4271062294445287</v>
          </cell>
          <cell r="AZ96">
            <v>-3.8802375295684679</v>
          </cell>
        </row>
        <row r="97">
          <cell r="A97">
            <v>1992</v>
          </cell>
          <cell r="AV97">
            <v>8.174546292887042</v>
          </cell>
          <cell r="AX97">
            <v>-1.4945246410281232</v>
          </cell>
          <cell r="AZ97">
            <v>-4.1773873108687463</v>
          </cell>
        </row>
        <row r="98">
          <cell r="A98">
            <v>1993</v>
          </cell>
          <cell r="AV98">
            <v>8.7059389124228019</v>
          </cell>
          <cell r="AX98">
            <v>-1.6211309879796421</v>
          </cell>
          <cell r="AZ98">
            <v>-4.3693262860979694</v>
          </cell>
        </row>
        <row r="99">
          <cell r="A99">
            <v>1994</v>
          </cell>
          <cell r="AV99">
            <v>8.7568221881999406</v>
          </cell>
          <cell r="AX99">
            <v>-1.6031951873755388</v>
          </cell>
          <cell r="AZ99">
            <v>-4.4679002891788873</v>
          </cell>
        </row>
        <row r="100">
          <cell r="A100">
            <v>1995</v>
          </cell>
          <cell r="AV100">
            <v>9.0682874652253176</v>
          </cell>
          <cell r="AX100">
            <v>-1.6237495369317718</v>
          </cell>
          <cell r="AZ100">
            <v>-4.7250044491803909</v>
          </cell>
        </row>
        <row r="101">
          <cell r="A101">
            <v>1996</v>
          </cell>
          <cell r="AV101">
            <v>9.5283822983825424</v>
          </cell>
          <cell r="AX101">
            <v>-1.6383693413788714</v>
          </cell>
          <cell r="AZ101">
            <v>-5.148393577669796</v>
          </cell>
        </row>
        <row r="102">
          <cell r="A102">
            <v>1997</v>
          </cell>
          <cell r="AV102">
            <v>9.3574432258727569</v>
          </cell>
          <cell r="AX102">
            <v>-1.6199993771429233</v>
          </cell>
          <cell r="AZ102">
            <v>-5.0264657062322415</v>
          </cell>
        </row>
        <row r="103">
          <cell r="A103">
            <v>1998</v>
          </cell>
          <cell r="AV103">
            <v>9.4240075252601834</v>
          </cell>
          <cell r="AX103">
            <v>-1.6183010980758183</v>
          </cell>
          <cell r="AZ103">
            <v>-5.0974954083064254</v>
          </cell>
        </row>
        <row r="104">
          <cell r="A104">
            <v>1999</v>
          </cell>
          <cell r="AV104">
            <v>9.9659900331868982</v>
          </cell>
          <cell r="AX104">
            <v>-1.6845989274959774</v>
          </cell>
          <cell r="AZ104">
            <v>-5.4634418042202073</v>
          </cell>
        </row>
        <row r="105">
          <cell r="A105">
            <v>2000</v>
          </cell>
          <cell r="AV105">
            <v>10.139214917333806</v>
          </cell>
          <cell r="AX105">
            <v>-1.7089142079772435</v>
          </cell>
          <cell r="AZ105">
            <v>-5.5718576813131362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Y"/>
      <sheetName val="6.1.1"/>
      <sheetName val="6.1.3"/>
      <sheetName val="6.2.2"/>
      <sheetName val="NM-data"/>
      <sheetName val="Rev-1914-1939"/>
      <sheetName val="Rev-1932-"/>
      <sheetName val="Rev-1800-present"/>
      <sheetName val="Sp-1870-1915"/>
      <sheetName val="Sp-1965"/>
      <sheetName val="Presupuestos federales 1935-72"/>
      <sheetName val="Gastos e ingresos 1913-84"/>
      <sheetName val="gastos nacionales 1930-9"/>
      <sheetName val="Spending-1870-present"/>
      <sheetName val="SPNF - spending"/>
      <sheetName val="Gasto publico consolidado"/>
      <sheetName val="IEERAL"/>
      <sheetName val="presupuestos"/>
      <sheetName val="gastos y recursos 1960-1983"/>
      <sheetName val="empleados publicos"/>
      <sheetName val="repart autarq 1937-40"/>
      <sheetName val="fzas prov mun 1939"/>
      <sheetName val="1916-1960"/>
      <sheetName val="macon"/>
      <sheetName val="jarach"/>
      <sheetName val="selva"/>
      <sheetName val="SPC - spe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R4">
            <v>1.4327999999999998E-9</v>
          </cell>
        </row>
        <row r="5">
          <cell r="R5">
            <v>1.2100399999999999E-9</v>
          </cell>
        </row>
        <row r="6">
          <cell r="R6">
            <v>1.7534399999999999E-9</v>
          </cell>
        </row>
        <row r="7">
          <cell r="R7">
            <v>1.9452799999999997E-9</v>
          </cell>
        </row>
        <row r="8">
          <cell r="R8">
            <v>1.5257299999999999E-9</v>
          </cell>
        </row>
        <row r="9">
          <cell r="R9">
            <v>1.6106999999999998E-9</v>
          </cell>
        </row>
        <row r="10">
          <cell r="R10">
            <v>1.4440506759999999E-9</v>
          </cell>
        </row>
        <row r="11">
          <cell r="R11">
            <v>1.6347286960000002E-9</v>
          </cell>
        </row>
        <row r="12">
          <cell r="R12">
            <v>1.924144876E-9</v>
          </cell>
        </row>
        <row r="13">
          <cell r="R13">
            <v>2.1628096000000002E-9</v>
          </cell>
        </row>
        <row r="14">
          <cell r="R14">
            <v>2.0147114E-9</v>
          </cell>
        </row>
        <row r="15">
          <cell r="R15">
            <v>2.2601161439999998E-9</v>
          </cell>
        </row>
        <row r="16">
          <cell r="R16">
            <v>2.3566839599999996E-9</v>
          </cell>
        </row>
        <row r="17">
          <cell r="R17">
            <v>2.6296000000000001E-9</v>
          </cell>
        </row>
        <row r="18">
          <cell r="R18">
            <v>3.0157700000000002E-9</v>
          </cell>
        </row>
        <row r="19">
          <cell r="R19">
            <v>2.9347400000000001E-9</v>
          </cell>
        </row>
        <row r="20">
          <cell r="R20">
            <v>3.4035300000000001E-9</v>
          </cell>
        </row>
        <row r="21">
          <cell r="R21">
            <v>4.8401499999999997E-9</v>
          </cell>
        </row>
        <row r="22">
          <cell r="R22">
            <v>4.8490199999999999E-9</v>
          </cell>
        </row>
        <row r="23">
          <cell r="R23">
            <v>5.5537699999999999E-9</v>
          </cell>
        </row>
        <row r="24">
          <cell r="R24">
            <v>6.2178226894499982E-9</v>
          </cell>
        </row>
        <row r="25">
          <cell r="R25">
            <v>7.5460948110000006E-9</v>
          </cell>
        </row>
        <row r="26">
          <cell r="R26">
            <v>1.0822229895999999E-8</v>
          </cell>
        </row>
        <row r="27">
          <cell r="R27">
            <v>1.2438258912E-8</v>
          </cell>
        </row>
        <row r="28">
          <cell r="R28">
            <v>1.2201583485E-8</v>
          </cell>
        </row>
        <row r="29">
          <cell r="R29">
            <v>1.3148989951999999E-8</v>
          </cell>
        </row>
        <row r="30">
          <cell r="R30">
            <v>1.2434490840000001E-8</v>
          </cell>
        </row>
        <row r="31">
          <cell r="R31">
            <v>1.4969284730999999E-8</v>
          </cell>
        </row>
        <row r="32">
          <cell r="R32">
            <v>1.3715014002000001E-8</v>
          </cell>
        </row>
        <row r="33">
          <cell r="R33">
            <v>1.63942758E-8</v>
          </cell>
        </row>
        <row r="34">
          <cell r="R34">
            <v>1.51E-8</v>
          </cell>
        </row>
        <row r="35">
          <cell r="R35">
            <v>1.52E-8</v>
          </cell>
        </row>
        <row r="36">
          <cell r="R36">
            <v>1.5300000000000001E-8</v>
          </cell>
        </row>
        <row r="37">
          <cell r="R37">
            <v>1.7599999999999999E-8</v>
          </cell>
        </row>
        <row r="38">
          <cell r="R38">
            <v>2.0400000000000001E-8</v>
          </cell>
        </row>
        <row r="39">
          <cell r="R39">
            <v>2.1600000000000002E-8</v>
          </cell>
        </row>
        <row r="40">
          <cell r="R40">
            <v>2.37E-8</v>
          </cell>
        </row>
        <row r="41">
          <cell r="R41">
            <v>2.5399999999999999E-8</v>
          </cell>
        </row>
        <row r="42">
          <cell r="R42">
            <v>2.7199999999999999E-8</v>
          </cell>
        </row>
        <row r="43">
          <cell r="R43">
            <v>3.03E-8</v>
          </cell>
        </row>
        <row r="44">
          <cell r="R44">
            <v>3.1499999999999998E-8</v>
          </cell>
        </row>
        <row r="45">
          <cell r="R45">
            <v>3.2399999999999999E-8</v>
          </cell>
        </row>
        <row r="46">
          <cell r="R46">
            <v>3.7300000000000003E-8</v>
          </cell>
        </row>
        <row r="47">
          <cell r="R47">
            <v>3.8700000000000002E-8</v>
          </cell>
        </row>
        <row r="48">
          <cell r="R48">
            <v>2.501E-8</v>
          </cell>
        </row>
        <row r="49">
          <cell r="R49">
            <v>2.372E-8</v>
          </cell>
        </row>
        <row r="50">
          <cell r="R50">
            <v>2.405E-8</v>
          </cell>
        </row>
        <row r="51">
          <cell r="R51">
            <v>2.4100000000000001E-8</v>
          </cell>
        </row>
        <row r="52">
          <cell r="R52">
            <v>3.0829999999999999E-8</v>
          </cell>
        </row>
        <row r="53">
          <cell r="R53">
            <v>3.8959999999999999E-8</v>
          </cell>
        </row>
        <row r="54">
          <cell r="R54">
            <v>4.9390000000000001E-8</v>
          </cell>
        </row>
        <row r="55">
          <cell r="R55">
            <v>4.5650000000000002E-8</v>
          </cell>
        </row>
        <row r="56">
          <cell r="R56">
            <v>4.3889999999999998E-8</v>
          </cell>
        </row>
        <row r="57">
          <cell r="R57">
            <v>5.2439999999999998E-8</v>
          </cell>
        </row>
        <row r="58">
          <cell r="R58">
            <v>5.7760000000000002E-8</v>
          </cell>
        </row>
        <row r="59">
          <cell r="R59">
            <v>6.4329999999999994E-8</v>
          </cell>
        </row>
        <row r="60">
          <cell r="R60">
            <v>6.1929999999999999E-8</v>
          </cell>
        </row>
        <row r="61">
          <cell r="R61">
            <v>6.5839999999999999E-8</v>
          </cell>
        </row>
        <row r="62">
          <cell r="R62">
            <v>7.0290000000000003E-8</v>
          </cell>
        </row>
        <row r="63">
          <cell r="R63">
            <v>7.1799999999999994E-8</v>
          </cell>
        </row>
        <row r="64">
          <cell r="R64">
            <v>6.2139999999999999E-8</v>
          </cell>
        </row>
        <row r="65">
          <cell r="R65">
            <v>6.6259999999999999E-8</v>
          </cell>
        </row>
        <row r="66">
          <cell r="R66">
            <v>703033</v>
          </cell>
        </row>
        <row r="67">
          <cell r="R67">
            <v>739637</v>
          </cell>
        </row>
        <row r="68">
          <cell r="R68">
            <v>749074</v>
          </cell>
        </row>
        <row r="69">
          <cell r="R69">
            <v>900031</v>
          </cell>
        </row>
        <row r="70">
          <cell r="R70">
            <v>926294</v>
          </cell>
        </row>
        <row r="71">
          <cell r="R71">
            <v>1090142</v>
          </cell>
        </row>
        <row r="72">
          <cell r="R72">
            <v>1097476</v>
          </cell>
        </row>
        <row r="73">
          <cell r="R73">
            <v>1071126</v>
          </cell>
        </row>
        <row r="74">
          <cell r="R74">
            <v>1055561</v>
          </cell>
        </row>
        <row r="75">
          <cell r="R75">
            <v>1027410</v>
          </cell>
        </row>
        <row r="76">
          <cell r="R76">
            <v>1124590</v>
          </cell>
        </row>
        <row r="77">
          <cell r="R77">
            <v>1182001</v>
          </cell>
        </row>
        <row r="78">
          <cell r="R78">
            <v>1531575</v>
          </cell>
        </row>
        <row r="79">
          <cell r="R79">
            <v>1890611</v>
          </cell>
        </row>
        <row r="80">
          <cell r="R80">
            <v>2529174</v>
          </cell>
        </row>
        <row r="81">
          <cell r="R81">
            <v>4493549</v>
          </cell>
        </row>
        <row r="82">
          <cell r="R82">
            <v>5876320</v>
          </cell>
        </row>
        <row r="83">
          <cell r="R83">
            <v>7630247</v>
          </cell>
        </row>
        <row r="84">
          <cell r="R84">
            <v>10518135</v>
          </cell>
        </row>
        <row r="85">
          <cell r="R85">
            <v>15366508</v>
          </cell>
        </row>
        <row r="86">
          <cell r="R86">
            <v>17974116</v>
          </cell>
        </row>
        <row r="87">
          <cell r="R87">
            <v>20694570</v>
          </cell>
        </row>
        <row r="88">
          <cell r="R88">
            <v>23485557</v>
          </cell>
        </row>
        <row r="89">
          <cell r="R89">
            <v>26421002</v>
          </cell>
        </row>
        <row r="90">
          <cell r="R90">
            <v>32692780</v>
          </cell>
        </row>
        <row r="91">
          <cell r="R91">
            <v>35918064</v>
          </cell>
        </row>
        <row r="92">
          <cell r="R92">
            <v>45917404</v>
          </cell>
        </row>
        <row r="93">
          <cell r="R93">
            <v>73134786</v>
          </cell>
        </row>
        <row r="94">
          <cell r="R94">
            <v>121429599</v>
          </cell>
        </row>
        <row r="95">
          <cell r="R95">
            <v>149593377</v>
          </cell>
        </row>
        <row r="96">
          <cell r="R96">
            <v>172494939</v>
          </cell>
        </row>
        <row r="97">
          <cell r="R97">
            <v>230439578</v>
          </cell>
        </row>
        <row r="98">
          <cell r="R98">
            <v>289332981</v>
          </cell>
        </row>
        <row r="99">
          <cell r="R99">
            <v>443987264</v>
          </cell>
        </row>
        <row r="100">
          <cell r="R100">
            <v>623245604</v>
          </cell>
        </row>
        <row r="101">
          <cell r="R101">
            <v>947005353</v>
          </cell>
        </row>
        <row r="102">
          <cell r="R102">
            <v>1046438571</v>
          </cell>
        </row>
        <row r="103">
          <cell r="R103">
            <v>1167820298</v>
          </cell>
        </row>
        <row r="104">
          <cell r="R104">
            <v>13936067</v>
          </cell>
        </row>
        <row r="105">
          <cell r="R105">
            <v>17604398</v>
          </cell>
        </row>
        <row r="106">
          <cell r="R106">
            <v>25799671</v>
          </cell>
        </row>
        <row r="107">
          <cell r="R107">
            <v>46835177</v>
          </cell>
        </row>
        <row r="108">
          <cell r="R108">
            <v>76363458</v>
          </cell>
        </row>
        <row r="109">
          <cell r="R109">
            <v>152993865</v>
          </cell>
        </row>
        <row r="110">
          <cell r="R110">
            <v>966592014</v>
          </cell>
        </row>
        <row r="111">
          <cell r="R111">
            <v>3141278408</v>
          </cell>
        </row>
        <row r="112">
          <cell r="R112">
            <v>8150526721</v>
          </cell>
        </row>
        <row r="113">
          <cell r="R113">
            <v>21821534534</v>
          </cell>
        </row>
        <row r="114">
          <cell r="R114">
            <v>48720051046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s &amp; notes"/>
      <sheetName val="decile &amp; quintile fx 2000"/>
      <sheetName val="soc spen &amp; quintile fx 1910-on"/>
      <sheetName val="soc spen &amp; quintile fx 1910 (2)"/>
      <sheetName val="Socexp vs Y, 1950-2008"/>
      <sheetName val="pub educ by level 1936-41"/>
      <sheetName val="Deininger-Squire Uruguay"/>
    </sheetNames>
    <sheetDataSet>
      <sheetData sheetId="0"/>
      <sheetData sheetId="1"/>
      <sheetData sheetId="2"/>
      <sheetData sheetId="3">
        <row r="51">
          <cell r="AL51">
            <v>1.4083542179063853</v>
          </cell>
          <cell r="AM51">
            <v>2.3045796293013581</v>
          </cell>
          <cell r="AN51">
            <v>5.8065206963329512</v>
          </cell>
          <cell r="AO51">
            <v>5.8065206963329512</v>
          </cell>
        </row>
        <row r="52">
          <cell r="AL52">
            <v>1.5385471440213578</v>
          </cell>
          <cell r="AM52">
            <v>2.6924575020373762</v>
          </cell>
          <cell r="AN52">
            <v>6.5640748805595273</v>
          </cell>
          <cell r="AO52">
            <v>6.5640748805595273</v>
          </cell>
        </row>
        <row r="53">
          <cell r="AL53">
            <v>1.4469051818571157</v>
          </cell>
          <cell r="AM53">
            <v>2.5320840682499521</v>
          </cell>
          <cell r="AN53">
            <v>7.0716416828145263</v>
          </cell>
          <cell r="AO53">
            <v>7.0716416828145263</v>
          </cell>
        </row>
        <row r="54">
          <cell r="AL54">
            <v>1.4573939476470898</v>
          </cell>
          <cell r="AM54">
            <v>2.5504394083824069</v>
          </cell>
          <cell r="AN54">
            <v>6.6300131071348547</v>
          </cell>
          <cell r="AO54">
            <v>6.6300131071348547</v>
          </cell>
        </row>
        <row r="55">
          <cell r="AL55">
            <v>1.6077320718020978</v>
          </cell>
          <cell r="AM55">
            <v>2.887070119752329</v>
          </cell>
          <cell r="AN55">
            <v>8.1022661001457994</v>
          </cell>
          <cell r="AO55">
            <v>8.1022661001457994</v>
          </cell>
        </row>
        <row r="56">
          <cell r="AL56">
            <v>1.7126197331594957</v>
          </cell>
          <cell r="AM56">
            <v>2.9058996723163837</v>
          </cell>
          <cell r="AN56">
            <v>9.5937819400260729</v>
          </cell>
          <cell r="AO56">
            <v>10.139528453715775</v>
          </cell>
        </row>
        <row r="57">
          <cell r="AL57">
            <v>1.5559183346891343</v>
          </cell>
          <cell r="AM57">
            <v>2.6191695994576794</v>
          </cell>
          <cell r="AN57">
            <v>9.4684663836916521</v>
          </cell>
          <cell r="AO57">
            <v>9.9549342233197766</v>
          </cell>
        </row>
        <row r="58">
          <cell r="AL58">
            <v>1.6178366130456105</v>
          </cell>
          <cell r="AM58">
            <v>2.8145687170181461</v>
          </cell>
          <cell r="AN58">
            <v>10.2438152262547</v>
          </cell>
          <cell r="AO58">
            <v>10.710866306195848</v>
          </cell>
        </row>
        <row r="59">
          <cell r="AL59">
            <v>1.783419922972489</v>
          </cell>
          <cell r="AM59">
            <v>3.0299709655898415</v>
          </cell>
          <cell r="AN59">
            <v>9.5622067388286212</v>
          </cell>
          <cell r="AO59">
            <v>9.5622067388286229</v>
          </cell>
        </row>
        <row r="60">
          <cell r="AL60">
            <v>1.4439297768025776</v>
          </cell>
          <cell r="AM60">
            <v>2.4531180036984468</v>
          </cell>
          <cell r="AN60">
            <v>8.1899369095078107</v>
          </cell>
          <cell r="AO60">
            <v>8.1899369095078089</v>
          </cell>
        </row>
        <row r="61">
          <cell r="AL61">
            <v>1.3661706159420559</v>
          </cell>
          <cell r="AM61">
            <v>2.4826619824386338</v>
          </cell>
          <cell r="AN61">
            <v>7.8460520656308592</v>
          </cell>
          <cell r="AO61">
            <v>7.8460520656308592</v>
          </cell>
        </row>
        <row r="62">
          <cell r="AL62">
            <v>2.274147809479715</v>
          </cell>
          <cell r="AM62">
            <v>3.3402113876140902</v>
          </cell>
          <cell r="AN62">
            <v>10.385865311187544</v>
          </cell>
          <cell r="AO62">
            <v>10.385865311187544</v>
          </cell>
        </row>
        <row r="63">
          <cell r="AL63">
            <v>2.7453617996150093</v>
          </cell>
          <cell r="AM63">
            <v>4.0603076656968717</v>
          </cell>
          <cell r="AN63">
            <v>12.374839043352603</v>
          </cell>
          <cell r="AO63">
            <v>12.374839043352603</v>
          </cell>
        </row>
        <row r="64">
          <cell r="AL64">
            <v>2.5473338386765469</v>
          </cell>
          <cell r="AM64">
            <v>3.912068650799168</v>
          </cell>
          <cell r="AN64">
            <v>12.248503912467559</v>
          </cell>
          <cell r="AO64">
            <v>12.248503912467557</v>
          </cell>
        </row>
        <row r="65">
          <cell r="AL65">
            <v>2.3927716177157228</v>
          </cell>
          <cell r="AM65">
            <v>3.5893570034658602</v>
          </cell>
          <cell r="AN65">
            <v>11.02381755296847</v>
          </cell>
          <cell r="AO65">
            <v>11.023817552968472</v>
          </cell>
        </row>
        <row r="66">
          <cell r="AL66">
            <v>3.687693503594121</v>
          </cell>
          <cell r="AM66">
            <v>4.7972755771600744</v>
          </cell>
          <cell r="AN66">
            <v>10.324215712204271</v>
          </cell>
          <cell r="AO66">
            <v>10.324215712204273</v>
          </cell>
        </row>
        <row r="67">
          <cell r="AL67">
            <v>2.8179285758196233</v>
          </cell>
          <cell r="AM67">
            <v>3.8140883632470199</v>
          </cell>
          <cell r="AN67">
            <v>8.9180240830012245</v>
          </cell>
          <cell r="AO67">
            <v>8.9180240830012245</v>
          </cell>
        </row>
        <row r="68">
          <cell r="AL68">
            <v>3.765902863369019</v>
          </cell>
          <cell r="AM68">
            <v>4.9175297748076066</v>
          </cell>
          <cell r="AN68">
            <v>10.300347771070523</v>
          </cell>
          <cell r="AO68">
            <v>10.300347771070523</v>
          </cell>
        </row>
        <row r="69">
          <cell r="AL69">
            <v>2.9985438826462127</v>
          </cell>
          <cell r="AM69">
            <v>4.7201171407010234</v>
          </cell>
          <cell r="AN69">
            <v>13.415844317944561</v>
          </cell>
          <cell r="AO69">
            <v>13.416597524672452</v>
          </cell>
        </row>
        <row r="70">
          <cell r="AL70">
            <v>3.5172347610547599</v>
          </cell>
          <cell r="AM70">
            <v>5.4255056800766006</v>
          </cell>
          <cell r="AN70">
            <v>11.540447674796482</v>
          </cell>
          <cell r="AO70">
            <v>11.540447674796482</v>
          </cell>
        </row>
        <row r="71">
          <cell r="AL71">
            <v>3.1293194042099093</v>
          </cell>
          <cell r="AM71">
            <v>5.1512840182133237</v>
          </cell>
          <cell r="AN71">
            <v>11.117152782088343</v>
          </cell>
          <cell r="AO71">
            <v>11.117152782088345</v>
          </cell>
        </row>
        <row r="72">
          <cell r="AL72">
            <v>3.2121091095335483</v>
          </cell>
          <cell r="AM72">
            <v>5.1828179547295541</v>
          </cell>
          <cell r="AN72">
            <v>12.31483053564331</v>
          </cell>
          <cell r="AO72">
            <v>12.314830535643308</v>
          </cell>
        </row>
        <row r="73">
          <cell r="AL73">
            <v>2.5108194489963491</v>
          </cell>
          <cell r="AM73">
            <v>4.0452091122718956</v>
          </cell>
          <cell r="AN73">
            <v>10.45372167796295</v>
          </cell>
          <cell r="AO73">
            <v>10.45372167796295</v>
          </cell>
        </row>
        <row r="74">
          <cell r="AL74">
            <v>2.6064666317414589</v>
          </cell>
          <cell r="AM74">
            <v>4.175994146222747</v>
          </cell>
          <cell r="AN74">
            <v>9.7595809867473342</v>
          </cell>
          <cell r="AO74">
            <v>9.7595809867473342</v>
          </cell>
        </row>
        <row r="75">
          <cell r="AL75">
            <v>2.8423380185341305</v>
          </cell>
          <cell r="AM75">
            <v>5.5992640420884765</v>
          </cell>
          <cell r="AN75">
            <v>16.220430479880712</v>
          </cell>
          <cell r="AO75">
            <v>17.127780451688544</v>
          </cell>
        </row>
        <row r="76">
          <cell r="AL76">
            <v>2.5279178590068003</v>
          </cell>
          <cell r="AM76">
            <v>3.896560471257366</v>
          </cell>
          <cell r="AN76">
            <v>14.229386766054422</v>
          </cell>
          <cell r="AO76">
            <v>14.998637565384163</v>
          </cell>
        </row>
        <row r="77">
          <cell r="AL77">
            <v>2.5882932442347921</v>
          </cell>
          <cell r="AM77">
            <v>4.1212502705332525</v>
          </cell>
          <cell r="AN77">
            <v>15.10321505946842</v>
          </cell>
          <cell r="AO77">
            <v>15.717655209276419</v>
          </cell>
        </row>
        <row r="78">
          <cell r="AL78">
            <v>2.6786976869894206</v>
          </cell>
          <cell r="AM78">
            <v>4.3950360402904201</v>
          </cell>
          <cell r="AN78">
            <v>15.599049737734646</v>
          </cell>
          <cell r="AO78">
            <v>16.125376935532863</v>
          </cell>
        </row>
        <row r="79">
          <cell r="AL79">
            <v>2.1667522041060456</v>
          </cell>
          <cell r="AM79">
            <v>3.9276581707403806</v>
          </cell>
          <cell r="AN79">
            <v>12.891310832848365</v>
          </cell>
          <cell r="AO79">
            <v>13.344178518558033</v>
          </cell>
        </row>
        <row r="80">
          <cell r="AL80">
            <v>2.0271957035710453</v>
          </cell>
          <cell r="AM80">
            <v>3.6864213062549247</v>
          </cell>
          <cell r="AN80">
            <v>11.328933993532319</v>
          </cell>
          <cell r="AO80">
            <v>11.723343682813157</v>
          </cell>
        </row>
        <row r="81">
          <cell r="AL81">
            <v>2.2167020186690913</v>
          </cell>
          <cell r="AM81">
            <v>3.9196689819603328</v>
          </cell>
          <cell r="AN81">
            <v>13.251731971576421</v>
          </cell>
          <cell r="AO81">
            <v>13.669159828333388</v>
          </cell>
        </row>
        <row r="82">
          <cell r="AL82">
            <v>2.4077978006726664</v>
          </cell>
          <cell r="AM82">
            <v>4.34219073046118</v>
          </cell>
          <cell r="AN82">
            <v>16.115631618041469</v>
          </cell>
          <cell r="AO82">
            <v>16.584285074267481</v>
          </cell>
        </row>
        <row r="83">
          <cell r="AL83">
            <v>2.7469488576882304</v>
          </cell>
          <cell r="AM83">
            <v>4.834722948413483</v>
          </cell>
          <cell r="AN83">
            <v>19.099132169730158</v>
          </cell>
          <cell r="AO83">
            <v>19.757697162003812</v>
          </cell>
        </row>
        <row r="84">
          <cell r="AL84">
            <v>2.3722607467919308</v>
          </cell>
          <cell r="AM84">
            <v>4.2798907027255062</v>
          </cell>
          <cell r="AN84">
            <v>16.359563333713382</v>
          </cell>
          <cell r="AO84">
            <v>16.91595224214301</v>
          </cell>
        </row>
        <row r="85">
          <cell r="AL85">
            <v>2.2423957970054245</v>
          </cell>
          <cell r="AM85">
            <v>4.2058882583624175</v>
          </cell>
          <cell r="AN85">
            <v>14.324295995904963</v>
          </cell>
          <cell r="AO85">
            <v>14.945397277658643</v>
          </cell>
        </row>
        <row r="86">
          <cell r="AL86">
            <v>2.108967407986599</v>
          </cell>
          <cell r="AM86">
            <v>4.5038044371368873</v>
          </cell>
          <cell r="AN86">
            <v>13.805567719637903</v>
          </cell>
          <cell r="AO86">
            <v>14.519328751788638</v>
          </cell>
        </row>
        <row r="87">
          <cell r="AL87">
            <v>2.4658605836303575</v>
          </cell>
          <cell r="AM87">
            <v>5.203399057405468</v>
          </cell>
          <cell r="AN87">
            <v>14.763720448617519</v>
          </cell>
          <cell r="AO87">
            <v>15.491120940520767</v>
          </cell>
        </row>
        <row r="88">
          <cell r="AL88">
            <v>2.3835227296950774</v>
          </cell>
          <cell r="AM88">
            <v>4.835157008661815</v>
          </cell>
          <cell r="AN88">
            <v>14.178846023999604</v>
          </cell>
          <cell r="AO88">
            <v>14.89778741860594</v>
          </cell>
        </row>
        <row r="89">
          <cell r="AL89">
            <v>2.3763840909430827</v>
          </cell>
          <cell r="AM89">
            <v>4.9877806719121818</v>
          </cell>
          <cell r="AN89">
            <v>14.575464819926715</v>
          </cell>
          <cell r="AO89">
            <v>15.138715653398439</v>
          </cell>
        </row>
        <row r="90">
          <cell r="AL90">
            <v>2.3620322019417039</v>
          </cell>
          <cell r="AM90">
            <v>5.1955650182086863</v>
          </cell>
          <cell r="AN90">
            <v>14.863026371305677</v>
          </cell>
          <cell r="AO90">
            <v>14.863026371305676</v>
          </cell>
        </row>
        <row r="91">
          <cell r="AL91">
            <v>2.2629810022533894</v>
          </cell>
          <cell r="AM91">
            <v>4.9509578464590716</v>
          </cell>
          <cell r="AN91">
            <v>15.048017647955696</v>
          </cell>
          <cell r="AO91">
            <v>15.498568469096643</v>
          </cell>
        </row>
        <row r="92">
          <cell r="AL92">
            <v>2.1223497639077498</v>
          </cell>
          <cell r="AM92">
            <v>4.9536488238287992</v>
          </cell>
          <cell r="AN92">
            <v>15.794436659833977</v>
          </cell>
          <cell r="AO92">
            <v>16.175526990980728</v>
          </cell>
        </row>
        <row r="93">
          <cell r="AL93">
            <v>2.0383643540432073</v>
          </cell>
          <cell r="AM93">
            <v>4.7259040984520997</v>
          </cell>
          <cell r="AN93">
            <v>16.283901749974333</v>
          </cell>
          <cell r="AO93">
            <v>16.897570039602577</v>
          </cell>
        </row>
        <row r="94">
          <cell r="AL94">
            <v>2.2771871259032133</v>
          </cell>
          <cell r="AM94">
            <v>5.0994341528969986</v>
          </cell>
          <cell r="AN94">
            <v>17.502453259559339</v>
          </cell>
          <cell r="AO94">
            <v>18.209676622191012</v>
          </cell>
        </row>
        <row r="95">
          <cell r="AL95">
            <v>1.9220749302798683</v>
          </cell>
          <cell r="AM95">
            <v>5.0505508866520188</v>
          </cell>
          <cell r="AN95">
            <v>17.430153484792775</v>
          </cell>
          <cell r="AO95">
            <v>18.184939801443978</v>
          </cell>
        </row>
        <row r="96">
          <cell r="AL96">
            <v>1.8709522887886882</v>
          </cell>
          <cell r="AM96">
            <v>5.2551076640624927</v>
          </cell>
          <cell r="AN96">
            <v>17.91094402863208</v>
          </cell>
          <cell r="AO96">
            <v>18.621066747208427</v>
          </cell>
        </row>
        <row r="97">
          <cell r="AL97">
            <v>2.2901107915667827</v>
          </cell>
          <cell r="AM97">
            <v>5.4607069182414598</v>
          </cell>
          <cell r="AN97">
            <v>18.114008471749464</v>
          </cell>
          <cell r="AO97">
            <v>19.356428528859578</v>
          </cell>
        </row>
        <row r="98">
          <cell r="AL98">
            <v>2.2963878782950244</v>
          </cell>
          <cell r="AM98">
            <v>5.3562602164180424</v>
          </cell>
          <cell r="AN98">
            <v>17.851417497059352</v>
          </cell>
          <cell r="AO98">
            <v>19.052370327170884</v>
          </cell>
        </row>
        <row r="99">
          <cell r="AL99">
            <v>2.9306432838653684</v>
          </cell>
          <cell r="AM99">
            <v>6.077219284910985</v>
          </cell>
          <cell r="AN99">
            <v>18.244763880708103</v>
          </cell>
          <cell r="AO99">
            <v>19.368344857887323</v>
          </cell>
        </row>
        <row r="100">
          <cell r="AL100">
            <v>2.5131304096505716</v>
          </cell>
          <cell r="AM100">
            <v>5.8081658563996523</v>
          </cell>
          <cell r="AN100">
            <v>18.863046695508444</v>
          </cell>
          <cell r="AO100">
            <v>20.083516540433681</v>
          </cell>
        </row>
        <row r="101">
          <cell r="AL101">
            <v>2.6189504839543361</v>
          </cell>
          <cell r="AM101">
            <v>5.9765255178246477</v>
          </cell>
          <cell r="AN101">
            <v>19.216517755164148</v>
          </cell>
          <cell r="AO101">
            <v>20.411228212690833</v>
          </cell>
        </row>
        <row r="102">
          <cell r="AL102">
            <v>2.936877435477935</v>
          </cell>
          <cell r="AM102">
            <v>6.5189261674938521</v>
          </cell>
          <cell r="AN102">
            <v>20.593891611349271</v>
          </cell>
          <cell r="AO102">
            <v>22.181966523696158</v>
          </cell>
        </row>
        <row r="103">
          <cell r="AL103">
            <v>3.0571277078299097</v>
          </cell>
          <cell r="AM103">
            <v>6.6182282373588954</v>
          </cell>
          <cell r="AN103">
            <v>21.06361001067059</v>
          </cell>
          <cell r="AO103">
            <v>22.509369071123086</v>
          </cell>
        </row>
        <row r="104">
          <cell r="AL104">
            <v>3.0842305080744739</v>
          </cell>
          <cell r="AM104">
            <v>6.3890785987106451</v>
          </cell>
          <cell r="AN104">
            <v>19.142237237736524</v>
          </cell>
          <cell r="AO104">
            <v>20.557071826835219</v>
          </cell>
        </row>
        <row r="105">
          <cell r="AL105">
            <v>3.0024453938816795</v>
          </cell>
          <cell r="AM105">
            <v>6.2001382442296915</v>
          </cell>
          <cell r="AN105">
            <v>17.849894067760431</v>
          </cell>
          <cell r="AO105">
            <v>19.235963176010404</v>
          </cell>
        </row>
        <row r="106">
          <cell r="AL106">
            <v>2.9402566057707848</v>
          </cell>
          <cell r="AM106">
            <v>6.2358410817242405</v>
          </cell>
          <cell r="AN106">
            <v>17.937955944370586</v>
          </cell>
          <cell r="AO106">
            <v>19.224630445841868</v>
          </cell>
        </row>
        <row r="107">
          <cell r="AL107">
            <v>3.0238391216454255</v>
          </cell>
          <cell r="AM107">
            <v>6.8194254274929165</v>
          </cell>
          <cell r="AN107">
            <v>18.579666672006699</v>
          </cell>
          <cell r="AO107">
            <v>20.05536450192508</v>
          </cell>
        </row>
        <row r="108">
          <cell r="AL108">
            <v>3.4142148533217056</v>
          </cell>
          <cell r="AM108">
            <v>7.3822440169126491</v>
          </cell>
          <cell r="AN108">
            <v>20.282154660624975</v>
          </cell>
          <cell r="AO108">
            <v>21.863654671978928</v>
          </cell>
        </row>
        <row r="109">
          <cell r="AL109">
            <v>3.9597863752377727</v>
          </cell>
          <cell r="AM109">
            <v>8.6875880020237428</v>
          </cell>
          <cell r="AN109">
            <v>20.339584227740168</v>
          </cell>
          <cell r="AO109">
            <v>21.973502510559538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9"/>
  <sheetViews>
    <sheetView workbookViewId="0">
      <selection activeCell="B12" sqref="B12"/>
    </sheetView>
  </sheetViews>
  <sheetFormatPr baseColWidth="10" defaultRowHeight="15"/>
  <sheetData>
    <row r="3" spans="1:1">
      <c r="A3" s="1" t="s">
        <v>149</v>
      </c>
    </row>
    <row r="4" spans="1:1">
      <c r="A4" s="2"/>
    </row>
    <row r="5" spans="1:1">
      <c r="A5" s="2" t="s">
        <v>150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72"/>
  <sheetViews>
    <sheetView topLeftCell="A38" workbookViewId="0">
      <selection activeCell="P21" sqref="P21"/>
    </sheetView>
  </sheetViews>
  <sheetFormatPr baseColWidth="10" defaultRowHeight="15"/>
  <sheetData>
    <row r="1" spans="1:16" ht="17">
      <c r="A1" s="48"/>
      <c r="B1" s="49" t="s">
        <v>151</v>
      </c>
      <c r="C1" s="50"/>
      <c r="D1" s="50"/>
      <c r="E1" s="50"/>
      <c r="F1" s="50"/>
      <c r="G1" s="50"/>
      <c r="H1" s="50"/>
      <c r="I1" s="51"/>
      <c r="J1" s="51"/>
      <c r="K1" s="52" t="s">
        <v>152</v>
      </c>
      <c r="L1" s="52" t="s">
        <v>153</v>
      </c>
      <c r="M1" s="52" t="s">
        <v>154</v>
      </c>
      <c r="N1" s="50"/>
      <c r="O1" s="50"/>
      <c r="P1" s="50"/>
    </row>
    <row r="2" spans="1:16">
      <c r="A2" s="48"/>
      <c r="B2" s="50" t="s">
        <v>155</v>
      </c>
      <c r="C2" s="50"/>
      <c r="D2" s="50"/>
      <c r="E2" s="50"/>
      <c r="F2" s="50"/>
      <c r="G2" s="50"/>
      <c r="H2" s="50"/>
      <c r="I2" s="51"/>
      <c r="J2" s="51"/>
      <c r="K2" s="52" t="s">
        <v>156</v>
      </c>
      <c r="L2" s="52" t="s">
        <v>157</v>
      </c>
      <c r="M2" s="52" t="s">
        <v>158</v>
      </c>
      <c r="N2" s="50"/>
      <c r="O2" s="50"/>
      <c r="P2" s="50"/>
    </row>
    <row r="3" spans="1:16">
      <c r="A3" s="48"/>
      <c r="B3" s="50" t="s">
        <v>159</v>
      </c>
      <c r="C3" s="50"/>
      <c r="D3" s="50"/>
      <c r="E3" s="50"/>
      <c r="F3" s="50"/>
      <c r="G3" s="50"/>
      <c r="H3" s="50"/>
      <c r="I3" s="52" t="s">
        <v>160</v>
      </c>
      <c r="J3" s="52" t="s">
        <v>161</v>
      </c>
      <c r="K3" s="52" t="s">
        <v>162</v>
      </c>
      <c r="L3" s="52" t="s">
        <v>163</v>
      </c>
      <c r="M3" s="52" t="s">
        <v>164</v>
      </c>
      <c r="N3" s="50"/>
      <c r="O3" s="50"/>
      <c r="P3" s="50"/>
    </row>
    <row r="4" spans="1:16">
      <c r="A4" s="4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3" t="s">
        <v>165</v>
      </c>
      <c r="N5" s="50"/>
      <c r="O5" s="50"/>
      <c r="P5" s="50"/>
    </row>
    <row r="6" spans="1:16">
      <c r="A6" s="48"/>
      <c r="B6" s="54" t="s">
        <v>166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3" t="s">
        <v>167</v>
      </c>
      <c r="N6" s="50"/>
      <c r="O6" s="50"/>
      <c r="P6" s="50"/>
    </row>
    <row r="7" spans="1:16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8"/>
      <c r="N7" s="50"/>
      <c r="O7" s="50"/>
      <c r="P7" s="50"/>
    </row>
    <row r="8" spans="1:16">
      <c r="A8" s="48"/>
      <c r="B8" s="55"/>
      <c r="C8" s="56" t="s">
        <v>168</v>
      </c>
      <c r="D8" s="56"/>
      <c r="E8" s="56" t="s">
        <v>169</v>
      </c>
      <c r="F8" s="56" t="s">
        <v>170</v>
      </c>
      <c r="G8" s="55"/>
      <c r="H8" s="55" t="s">
        <v>171</v>
      </c>
      <c r="I8" s="48"/>
      <c r="J8" s="48"/>
      <c r="K8" s="48"/>
      <c r="L8" s="50"/>
      <c r="M8" s="48" t="s">
        <v>172</v>
      </c>
      <c r="N8" s="50" t="s">
        <v>173</v>
      </c>
      <c r="O8" s="50"/>
      <c r="P8" s="50"/>
    </row>
    <row r="9" spans="1:16">
      <c r="A9" s="48"/>
      <c r="B9" s="55" t="s">
        <v>174</v>
      </c>
      <c r="C9" s="56" t="s">
        <v>175</v>
      </c>
      <c r="D9" s="56" t="s">
        <v>176</v>
      </c>
      <c r="E9" s="56" t="s">
        <v>126</v>
      </c>
      <c r="F9" s="56" t="s">
        <v>126</v>
      </c>
      <c r="G9" s="55" t="s">
        <v>46</v>
      </c>
      <c r="H9" s="55" t="s">
        <v>47</v>
      </c>
      <c r="I9" s="56" t="s">
        <v>48</v>
      </c>
      <c r="J9" s="56" t="s">
        <v>48</v>
      </c>
      <c r="K9" s="56" t="s">
        <v>48</v>
      </c>
      <c r="L9" s="50"/>
      <c r="M9" s="48" t="s">
        <v>49</v>
      </c>
      <c r="N9" s="50"/>
      <c r="O9" s="50"/>
      <c r="P9" s="50"/>
    </row>
    <row r="10" spans="1:16">
      <c r="A10" s="48" t="s">
        <v>50</v>
      </c>
      <c r="B10" s="55" t="s">
        <v>51</v>
      </c>
      <c r="C10" s="56" t="s">
        <v>52</v>
      </c>
      <c r="D10" s="56" t="s">
        <v>53</v>
      </c>
      <c r="E10" s="56" t="s">
        <v>54</v>
      </c>
      <c r="F10" s="56" t="s">
        <v>54</v>
      </c>
      <c r="G10" s="55" t="s">
        <v>51</v>
      </c>
      <c r="H10" s="55" t="s">
        <v>55</v>
      </c>
      <c r="I10" s="56" t="s">
        <v>56</v>
      </c>
      <c r="J10" s="56" t="s">
        <v>57</v>
      </c>
      <c r="K10" s="56" t="s">
        <v>54</v>
      </c>
      <c r="L10" s="50"/>
      <c r="M10" s="48" t="s">
        <v>58</v>
      </c>
      <c r="N10" s="50"/>
      <c r="O10" s="50"/>
      <c r="P10" s="50"/>
    </row>
    <row r="11" spans="1:16">
      <c r="A11" s="48">
        <v>1</v>
      </c>
      <c r="B11" s="57">
        <v>-0.4</v>
      </c>
      <c r="C11" s="57">
        <v>21.6</v>
      </c>
      <c r="D11" s="57">
        <v>14.3</v>
      </c>
      <c r="E11" s="58">
        <v>26</v>
      </c>
      <c r="F11" s="58">
        <v>61.9</v>
      </c>
      <c r="G11" s="57">
        <v>-16.8</v>
      </c>
      <c r="H11" s="57">
        <f>B11+G11</f>
        <v>-17.2</v>
      </c>
      <c r="I11" s="57">
        <v>67.5</v>
      </c>
      <c r="J11" s="58">
        <v>70.2</v>
      </c>
      <c r="K11" s="58">
        <v>137.6</v>
      </c>
      <c r="L11" s="50"/>
      <c r="M11" s="59">
        <v>1.7231339000000001</v>
      </c>
      <c r="N11" s="50"/>
      <c r="O11" s="50"/>
      <c r="P11" s="50"/>
    </row>
    <row r="12" spans="1:16">
      <c r="A12" s="48">
        <v>2</v>
      </c>
      <c r="B12" s="57">
        <v>-0.9</v>
      </c>
      <c r="C12" s="57">
        <v>6.2</v>
      </c>
      <c r="D12" s="57">
        <v>4.9000000000000004</v>
      </c>
      <c r="E12" s="58">
        <v>8.3000000000000007</v>
      </c>
      <c r="F12" s="58">
        <v>19.3</v>
      </c>
      <c r="G12" s="57">
        <v>-10.8</v>
      </c>
      <c r="H12" s="57">
        <f t="shared" ref="H12:H22" si="0">B12+G12</f>
        <v>-11.700000000000001</v>
      </c>
      <c r="I12" s="57">
        <v>28.7</v>
      </c>
      <c r="J12" s="58">
        <v>33.1</v>
      </c>
      <c r="K12" s="58">
        <v>61.8</v>
      </c>
      <c r="L12" s="50"/>
      <c r="M12" s="59">
        <v>2.9781116999999999</v>
      </c>
      <c r="N12" s="50"/>
      <c r="O12" s="50"/>
      <c r="P12" s="50"/>
    </row>
    <row r="13" spans="1:16">
      <c r="A13" s="48">
        <v>3</v>
      </c>
      <c r="B13" s="57">
        <v>-1.3</v>
      </c>
      <c r="C13" s="57">
        <v>3.4</v>
      </c>
      <c r="D13" s="57">
        <v>1.9</v>
      </c>
      <c r="E13" s="58">
        <v>5.2</v>
      </c>
      <c r="F13" s="58">
        <v>10.4</v>
      </c>
      <c r="G13" s="57">
        <v>-9.5</v>
      </c>
      <c r="H13" s="57">
        <f t="shared" si="0"/>
        <v>-10.8</v>
      </c>
      <c r="I13" s="57">
        <v>17.600000000000001</v>
      </c>
      <c r="J13" s="58">
        <v>22.3</v>
      </c>
      <c r="K13" s="58">
        <v>39.9</v>
      </c>
      <c r="L13" s="50"/>
      <c r="M13" s="59">
        <v>4.0804109999999998</v>
      </c>
      <c r="N13" s="50"/>
      <c r="O13" s="50"/>
      <c r="P13" s="50"/>
    </row>
    <row r="14" spans="1:16">
      <c r="A14" s="48">
        <v>4</v>
      </c>
      <c r="B14" s="57">
        <v>-1.7</v>
      </c>
      <c r="C14" s="57">
        <v>1.6</v>
      </c>
      <c r="D14" s="57">
        <v>0.9</v>
      </c>
      <c r="E14" s="58">
        <v>2.6</v>
      </c>
      <c r="F14" s="58">
        <v>5</v>
      </c>
      <c r="G14" s="57">
        <v>-8.8000000000000007</v>
      </c>
      <c r="H14" s="57">
        <f t="shared" si="0"/>
        <v>-10.5</v>
      </c>
      <c r="I14" s="57">
        <v>12.5</v>
      </c>
      <c r="J14" s="58">
        <v>16.2</v>
      </c>
      <c r="K14" s="58">
        <v>28.7</v>
      </c>
      <c r="L14" s="50"/>
      <c r="M14" s="59">
        <v>5.2371039000000001</v>
      </c>
      <c r="N14" s="50"/>
      <c r="O14" s="50"/>
      <c r="P14" s="50"/>
    </row>
    <row r="15" spans="1:16">
      <c r="A15" s="48">
        <v>5</v>
      </c>
      <c r="B15" s="57">
        <v>-2</v>
      </c>
      <c r="C15" s="57">
        <v>1</v>
      </c>
      <c r="D15" s="57">
        <v>0.4</v>
      </c>
      <c r="E15" s="58">
        <v>1.8</v>
      </c>
      <c r="F15" s="58">
        <v>3.2</v>
      </c>
      <c r="G15" s="57">
        <v>-8.5</v>
      </c>
      <c r="H15" s="57">
        <f t="shared" si="0"/>
        <v>-10.5</v>
      </c>
      <c r="I15" s="57">
        <v>9.3000000000000007</v>
      </c>
      <c r="J15" s="58">
        <v>12.2</v>
      </c>
      <c r="K15" s="58">
        <v>21.5</v>
      </c>
      <c r="L15" s="50"/>
      <c r="M15" s="59">
        <v>6.4878391999999998</v>
      </c>
      <c r="N15" s="50"/>
      <c r="O15" s="50"/>
      <c r="P15" s="50"/>
    </row>
    <row r="16" spans="1:16">
      <c r="A16" s="48">
        <v>6</v>
      </c>
      <c r="B16" s="57">
        <v>-2.4</v>
      </c>
      <c r="C16" s="57">
        <v>0.6</v>
      </c>
      <c r="D16" s="57">
        <v>0.2</v>
      </c>
      <c r="E16" s="58">
        <v>1.3</v>
      </c>
      <c r="F16" s="58">
        <v>2</v>
      </c>
      <c r="G16" s="57">
        <v>-8.1999999999999993</v>
      </c>
      <c r="H16" s="57">
        <f t="shared" si="0"/>
        <v>-10.6</v>
      </c>
      <c r="I16" s="57">
        <v>6.7</v>
      </c>
      <c r="J16" s="58">
        <v>9.1</v>
      </c>
      <c r="K16" s="58">
        <v>15.7</v>
      </c>
      <c r="L16" s="50"/>
      <c r="M16" s="59">
        <v>7.9145598000000001</v>
      </c>
      <c r="N16" s="50"/>
      <c r="O16" s="50"/>
      <c r="P16" s="50"/>
    </row>
    <row r="17" spans="1:16">
      <c r="A17" s="48">
        <v>7</v>
      </c>
      <c r="B17" s="57">
        <v>-3</v>
      </c>
      <c r="C17" s="57">
        <v>0.3</v>
      </c>
      <c r="D17" s="57">
        <v>0.1</v>
      </c>
      <c r="E17" s="58">
        <v>0.7</v>
      </c>
      <c r="F17" s="58">
        <v>1.1000000000000001</v>
      </c>
      <c r="G17" s="57">
        <v>-8</v>
      </c>
      <c r="H17" s="57">
        <f t="shared" si="0"/>
        <v>-11</v>
      </c>
      <c r="I17" s="57">
        <v>5.0999999999999996</v>
      </c>
      <c r="J17" s="58">
        <v>6.7</v>
      </c>
      <c r="K17" s="58">
        <v>11.8</v>
      </c>
      <c r="L17" s="50"/>
      <c r="M17" s="59">
        <v>9.6751137000000007</v>
      </c>
      <c r="N17" s="50"/>
      <c r="O17" s="50"/>
      <c r="P17" s="50"/>
    </row>
    <row r="18" spans="1:16">
      <c r="A18" s="48">
        <v>8</v>
      </c>
      <c r="B18" s="57">
        <v>-3.9</v>
      </c>
      <c r="C18" s="57">
        <v>0.1</v>
      </c>
      <c r="D18" s="57">
        <v>0.1</v>
      </c>
      <c r="E18" s="58">
        <v>0.4</v>
      </c>
      <c r="F18" s="58">
        <v>0.6</v>
      </c>
      <c r="G18" s="57">
        <v>-8</v>
      </c>
      <c r="H18" s="57">
        <f t="shared" si="0"/>
        <v>-11.9</v>
      </c>
      <c r="I18" s="57">
        <v>4.2</v>
      </c>
      <c r="J18" s="58">
        <v>4.7</v>
      </c>
      <c r="K18" s="58">
        <v>8.9</v>
      </c>
      <c r="L18" s="50"/>
      <c r="M18" s="59">
        <v>12.238305</v>
      </c>
      <c r="N18" s="50"/>
      <c r="O18" s="50"/>
      <c r="P18" s="50"/>
    </row>
    <row r="19" spans="1:16">
      <c r="A19" s="48">
        <v>9</v>
      </c>
      <c r="B19" s="57">
        <v>-5.3</v>
      </c>
      <c r="C19" s="57">
        <v>0.1</v>
      </c>
      <c r="D19" s="57">
        <v>0</v>
      </c>
      <c r="E19" s="58">
        <v>0.3</v>
      </c>
      <c r="F19" s="58">
        <v>0.3</v>
      </c>
      <c r="G19" s="57">
        <v>-8.1</v>
      </c>
      <c r="H19" s="57">
        <f t="shared" si="0"/>
        <v>-13.399999999999999</v>
      </c>
      <c r="I19" s="57">
        <v>3</v>
      </c>
      <c r="J19" s="58">
        <v>3.1</v>
      </c>
      <c r="K19" s="58">
        <v>6.2</v>
      </c>
      <c r="L19" s="50"/>
      <c r="M19" s="59">
        <v>16.693216</v>
      </c>
      <c r="N19" s="50"/>
      <c r="O19" s="50"/>
      <c r="P19" s="50"/>
    </row>
    <row r="20" spans="1:16">
      <c r="A20" s="48">
        <v>10</v>
      </c>
      <c r="B20" s="57">
        <v>-9</v>
      </c>
      <c r="C20" s="57">
        <v>0</v>
      </c>
      <c r="D20" s="57">
        <v>0</v>
      </c>
      <c r="E20" s="58">
        <v>0.1</v>
      </c>
      <c r="F20" s="58">
        <v>0.1</v>
      </c>
      <c r="G20" s="57">
        <v>-7.5</v>
      </c>
      <c r="H20" s="57">
        <f t="shared" si="0"/>
        <v>-16.5</v>
      </c>
      <c r="I20" s="57">
        <v>1</v>
      </c>
      <c r="J20" s="58">
        <v>1.3</v>
      </c>
      <c r="K20" s="58">
        <v>2.2999999999999998</v>
      </c>
      <c r="L20" s="50"/>
      <c r="M20" s="59">
        <v>32.972206</v>
      </c>
      <c r="N20" s="50"/>
      <c r="O20" s="50"/>
      <c r="P20" s="50"/>
    </row>
    <row r="21" spans="1:16">
      <c r="A21" s="48"/>
      <c r="B21" s="57"/>
      <c r="C21" s="57"/>
      <c r="D21" s="57"/>
      <c r="E21" s="58"/>
      <c r="F21" s="58"/>
      <c r="G21" s="57"/>
      <c r="H21" s="57"/>
      <c r="I21" s="57"/>
      <c r="J21" s="58"/>
      <c r="K21" s="58"/>
      <c r="L21" s="50"/>
      <c r="M21" s="59"/>
      <c r="N21" s="50"/>
      <c r="O21" s="50"/>
      <c r="P21" s="50"/>
    </row>
    <row r="22" spans="1:16">
      <c r="A22" s="48" t="s">
        <v>59</v>
      </c>
      <c r="B22" s="57">
        <v>-5.4</v>
      </c>
      <c r="C22" s="57">
        <v>0.8</v>
      </c>
      <c r="D22" s="57">
        <v>0.5</v>
      </c>
      <c r="E22" s="58">
        <v>1.2</v>
      </c>
      <c r="F22" s="58">
        <v>2.4</v>
      </c>
      <c r="G22" s="57">
        <v>-8.1</v>
      </c>
      <c r="H22" s="57">
        <f t="shared" si="0"/>
        <v>-13.5</v>
      </c>
      <c r="I22" s="57">
        <v>5.6</v>
      </c>
      <c r="J22" s="58">
        <v>6.7</v>
      </c>
      <c r="K22" s="58">
        <v>12.4</v>
      </c>
      <c r="L22" s="50"/>
      <c r="M22" s="60">
        <f>SUM(M11:M20)</f>
        <v>100.00000019999999</v>
      </c>
      <c r="N22" s="50"/>
      <c r="O22" s="50"/>
      <c r="P22" s="50"/>
    </row>
    <row r="23" spans="1:16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>
      <c r="A24" s="48" t="s">
        <v>60</v>
      </c>
      <c r="B24" s="50" t="s">
        <v>61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>
      <c r="A25" s="61">
        <v>1</v>
      </c>
      <c r="B25" s="62">
        <f>((B11*$M11)+(B12*$M12))/(100*($M11+$M12))</f>
        <v>-7.1673645171824252E-3</v>
      </c>
      <c r="C25" s="62">
        <f>((C11*$M11)+(C12*$M12))/(100*($M11+$M12))</f>
        <v>0.11844517287078132</v>
      </c>
      <c r="D25" s="62">
        <f t="shared" ref="D25:K25" si="1">((D11*$M11)+(D12*$M12))/(100*($M11+$M12))</f>
        <v>8.3453547076970419E-2</v>
      </c>
      <c r="E25" s="62">
        <f t="shared" si="1"/>
        <v>0.14787529609174216</v>
      </c>
      <c r="F25" s="62">
        <f t="shared" si="1"/>
        <v>0.34914054313605741</v>
      </c>
      <c r="G25" s="62">
        <f t="shared" si="1"/>
        <v>-0.12999162579381093</v>
      </c>
      <c r="H25" s="62">
        <f t="shared" si="1"/>
        <v>-0.13715899031099332</v>
      </c>
      <c r="I25" s="62">
        <f t="shared" si="1"/>
        <v>0.42921251346664385</v>
      </c>
      <c r="J25" s="62">
        <f t="shared" si="1"/>
        <v>0.46698155282506415</v>
      </c>
      <c r="K25" s="62">
        <f t="shared" si="1"/>
        <v>0.89582753919514446</v>
      </c>
      <c r="L25" s="63"/>
      <c r="M25" s="64">
        <f>M11+M12</f>
        <v>4.7012456</v>
      </c>
      <c r="N25" s="63"/>
      <c r="O25" s="63"/>
      <c r="P25" s="63"/>
    </row>
    <row r="26" spans="1:16">
      <c r="A26" s="61">
        <v>2</v>
      </c>
      <c r="B26" s="62">
        <f t="shared" ref="B26:K26" si="2">((B13*$M13)+(B14*$M14))/(100*($M13+$M14))</f>
        <v>-1.5248283563249254E-2</v>
      </c>
      <c r="C26" s="62">
        <f t="shared" si="2"/>
        <v>2.3882723965378366E-2</v>
      </c>
      <c r="D26" s="62">
        <f t="shared" si="2"/>
        <v>1.3379291091876872E-2</v>
      </c>
      <c r="E26" s="62">
        <f t="shared" si="2"/>
        <v>3.7386156838879872E-2</v>
      </c>
      <c r="F26" s="62">
        <f t="shared" si="2"/>
        <v>7.3648171896135109E-2</v>
      </c>
      <c r="G26" s="62">
        <f t="shared" si="2"/>
        <v>-9.1065503764313827E-2</v>
      </c>
      <c r="H26" s="62">
        <f t="shared" si="2"/>
        <v>-0.10631378732756308</v>
      </c>
      <c r="I26" s="62">
        <f t="shared" si="2"/>
        <v>0.14733438456857204</v>
      </c>
      <c r="J26" s="62">
        <f t="shared" si="2"/>
        <v>0.18871367566044892</v>
      </c>
      <c r="K26" s="62">
        <f t="shared" si="2"/>
        <v>0.33604806022902101</v>
      </c>
      <c r="L26" s="63"/>
      <c r="M26" s="64">
        <f>M13+M14</f>
        <v>9.317514899999999</v>
      </c>
      <c r="N26" s="63"/>
      <c r="O26" s="63"/>
      <c r="P26" s="63"/>
    </row>
    <row r="27" spans="1:16">
      <c r="A27" s="61">
        <v>3</v>
      </c>
      <c r="B27" s="62">
        <f t="shared" ref="B27:K27" si="3">((B15*$M15)+(B16*$M16))/(100*($M15+$M16))</f>
        <v>-2.2198122632208706E-2</v>
      </c>
      <c r="C27" s="62">
        <f t="shared" si="3"/>
        <v>7.801877367791297E-3</v>
      </c>
      <c r="D27" s="62">
        <f t="shared" si="3"/>
        <v>2.9009386838956494E-3</v>
      </c>
      <c r="E27" s="62">
        <f t="shared" si="3"/>
        <v>1.5252346709739122E-2</v>
      </c>
      <c r="F27" s="62">
        <f t="shared" si="3"/>
        <v>2.5405632103373894E-2</v>
      </c>
      <c r="G27" s="62">
        <f t="shared" si="3"/>
        <v>-8.3351408025843482E-2</v>
      </c>
      <c r="H27" s="62">
        <f t="shared" si="3"/>
        <v>-0.10554953065805221</v>
      </c>
      <c r="I27" s="62">
        <f t="shared" si="3"/>
        <v>7.8712202890643429E-2</v>
      </c>
      <c r="J27" s="62">
        <f t="shared" si="3"/>
        <v>0.10496454960038254</v>
      </c>
      <c r="K27" s="62">
        <f t="shared" si="3"/>
        <v>0.18312722183297384</v>
      </c>
      <c r="L27" s="63"/>
      <c r="M27" s="64">
        <f>M15+M16</f>
        <v>14.402398999999999</v>
      </c>
      <c r="N27" s="63"/>
      <c r="O27" s="63"/>
      <c r="P27" s="63"/>
    </row>
    <row r="28" spans="1:16">
      <c r="A28" s="61">
        <v>4</v>
      </c>
      <c r="B28" s="62">
        <f t="shared" ref="B28:K28" si="4">((B17*$M17)+(B18*$M18))/(100*($M17+$M18))</f>
        <v>-3.5026360628978445E-2</v>
      </c>
      <c r="C28" s="62">
        <f t="shared" si="4"/>
        <v>1.8830309713381232E-3</v>
      </c>
      <c r="D28" s="62">
        <f t="shared" si="4"/>
        <v>1E-3</v>
      </c>
      <c r="E28" s="62">
        <f t="shared" si="4"/>
        <v>5.324546457007185E-3</v>
      </c>
      <c r="F28" s="62">
        <f t="shared" si="4"/>
        <v>8.2075774283453095E-3</v>
      </c>
      <c r="G28" s="62">
        <f t="shared" si="4"/>
        <v>-0.08</v>
      </c>
      <c r="H28" s="62">
        <f t="shared" si="4"/>
        <v>-0.11502636062897845</v>
      </c>
      <c r="I28" s="62">
        <f t="shared" si="4"/>
        <v>4.597363937102155E-2</v>
      </c>
      <c r="J28" s="62">
        <f t="shared" si="4"/>
        <v>5.5830309713381238E-2</v>
      </c>
      <c r="K28" s="62">
        <f t="shared" si="4"/>
        <v>0.1018039490844028</v>
      </c>
      <c r="L28" s="63"/>
      <c r="M28" s="64">
        <f>M17+M18</f>
        <v>21.913418700000001</v>
      </c>
      <c r="N28" s="63"/>
      <c r="O28" s="63"/>
      <c r="P28" s="63"/>
    </row>
    <row r="29" spans="1:16">
      <c r="A29" s="61">
        <v>5</v>
      </c>
      <c r="B29" s="62">
        <f t="shared" ref="B29:K29" si="5">((B19*$M19)+(B20*$M20))/(100*($M19+$M20))</f>
        <v>-7.7563802598918832E-2</v>
      </c>
      <c r="C29" s="62">
        <f t="shared" si="5"/>
        <v>3.3611344327246428E-4</v>
      </c>
      <c r="D29" s="62">
        <f t="shared" si="5"/>
        <v>0</v>
      </c>
      <c r="E29" s="62">
        <f t="shared" si="5"/>
        <v>1.6722268865449284E-3</v>
      </c>
      <c r="F29" s="62">
        <f t="shared" si="5"/>
        <v>1.6722268865449284E-3</v>
      </c>
      <c r="G29" s="62">
        <f t="shared" si="5"/>
        <v>-7.7016680659634781E-2</v>
      </c>
      <c r="H29" s="62">
        <f t="shared" si="5"/>
        <v>-0.15458048325855359</v>
      </c>
      <c r="I29" s="62">
        <f t="shared" si="5"/>
        <v>1.6722268865449284E-2</v>
      </c>
      <c r="J29" s="62">
        <f t="shared" si="5"/>
        <v>1.9050041978904357E-2</v>
      </c>
      <c r="K29" s="62">
        <f t="shared" si="5"/>
        <v>3.6108424287626111E-2</v>
      </c>
      <c r="L29" s="63"/>
      <c r="M29" s="64">
        <f>M19+M20</f>
        <v>49.665422</v>
      </c>
      <c r="N29" s="63"/>
      <c r="O29" s="63"/>
      <c r="P29" s="63"/>
    </row>
    <row r="30" spans="1:16">
      <c r="A30" s="61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5">
        <f>SUM(M25:M29)</f>
        <v>100.00000019999999</v>
      </c>
      <c r="N30" s="63"/>
      <c r="O30" s="63"/>
      <c r="P30" s="63"/>
    </row>
    <row r="31" spans="1:16">
      <c r="A31" s="61"/>
      <c r="B31" s="55"/>
      <c r="C31" s="56" t="s">
        <v>168</v>
      </c>
      <c r="D31" s="56"/>
      <c r="E31" s="56" t="s">
        <v>169</v>
      </c>
      <c r="F31" s="56" t="s">
        <v>170</v>
      </c>
      <c r="G31" s="55"/>
      <c r="H31" s="55" t="s">
        <v>171</v>
      </c>
      <c r="I31" s="48"/>
      <c r="J31" s="48"/>
      <c r="K31" s="48"/>
      <c r="L31" s="63"/>
      <c r="M31" s="63"/>
      <c r="N31" s="63"/>
      <c r="O31" s="63"/>
      <c r="P31" s="63"/>
    </row>
    <row r="32" spans="1:16">
      <c r="A32" s="61"/>
      <c r="B32" s="55" t="s">
        <v>174</v>
      </c>
      <c r="C32" s="56" t="s">
        <v>62</v>
      </c>
      <c r="D32" s="56" t="s">
        <v>176</v>
      </c>
      <c r="E32" s="56" t="s">
        <v>126</v>
      </c>
      <c r="F32" s="56" t="s">
        <v>126</v>
      </c>
      <c r="G32" s="55" t="s">
        <v>46</v>
      </c>
      <c r="H32" s="55" t="s">
        <v>47</v>
      </c>
      <c r="I32" s="56" t="s">
        <v>48</v>
      </c>
      <c r="J32" s="56" t="s">
        <v>48</v>
      </c>
      <c r="K32" s="56" t="s">
        <v>48</v>
      </c>
      <c r="L32" s="63"/>
      <c r="M32" s="63"/>
      <c r="N32" s="63"/>
      <c r="O32" s="63"/>
      <c r="P32" s="63"/>
    </row>
    <row r="33" spans="1:16">
      <c r="A33" s="61"/>
      <c r="B33" s="55" t="s">
        <v>51</v>
      </c>
      <c r="C33" s="56" t="s">
        <v>52</v>
      </c>
      <c r="D33" s="56" t="s">
        <v>53</v>
      </c>
      <c r="E33" s="56" t="s">
        <v>54</v>
      </c>
      <c r="F33" s="56" t="s">
        <v>54</v>
      </c>
      <c r="G33" s="55" t="s">
        <v>51</v>
      </c>
      <c r="H33" s="55" t="s">
        <v>55</v>
      </c>
      <c r="I33" s="56" t="s">
        <v>56</v>
      </c>
      <c r="J33" s="56" t="s">
        <v>57</v>
      </c>
      <c r="K33" s="56" t="s">
        <v>54</v>
      </c>
      <c r="L33" s="63"/>
      <c r="M33" s="63"/>
      <c r="N33" s="63"/>
      <c r="O33" s="63"/>
      <c r="P33" s="63"/>
    </row>
    <row r="34" spans="1:16">
      <c r="A34" s="48" t="s">
        <v>60</v>
      </c>
      <c r="B34" s="50" t="s">
        <v>63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>
      <c r="A35" s="48">
        <v>1</v>
      </c>
      <c r="B35" s="66">
        <f>100*B25/SUM(B$25:B$29)</f>
        <v>4.5592780902629819</v>
      </c>
      <c r="C35" s="66">
        <f t="shared" ref="C35:K39" si="6">100*C25/SUM(C$25:C$29)</f>
        <v>77.745988579895581</v>
      </c>
      <c r="D35" s="66">
        <f t="shared" si="6"/>
        <v>82.845644911107115</v>
      </c>
      <c r="E35" s="66">
        <f t="shared" si="6"/>
        <v>71.261571863716952</v>
      </c>
      <c r="F35" s="66">
        <f t="shared" si="6"/>
        <v>76.219219536952835</v>
      </c>
      <c r="G35" s="66">
        <f t="shared" si="6"/>
        <v>28.171764492764165</v>
      </c>
      <c r="H35" s="66">
        <f t="shared" si="6"/>
        <v>22.171439840288468</v>
      </c>
      <c r="I35" s="66">
        <f t="shared" si="6"/>
        <v>59.78264765746605</v>
      </c>
      <c r="J35" s="66">
        <f t="shared" si="6"/>
        <v>55.889781493683387</v>
      </c>
      <c r="K35" s="66">
        <f t="shared" si="6"/>
        <v>57.686829409191631</v>
      </c>
      <c r="L35" s="67" t="s">
        <v>64</v>
      </c>
      <c r="M35" s="67"/>
      <c r="N35" s="50"/>
      <c r="O35" s="67" t="s">
        <v>65</v>
      </c>
      <c r="P35" s="67"/>
    </row>
    <row r="36" spans="1:16">
      <c r="A36" s="48">
        <v>2</v>
      </c>
      <c r="B36" s="66">
        <f t="shared" ref="B36:K39" si="7">100*B26/SUM(B$25:B$29)</f>
        <v>9.699683195597963</v>
      </c>
      <c r="C36" s="66">
        <f t="shared" si="7"/>
        <v>15.676333105569276</v>
      </c>
      <c r="D36" s="66">
        <f t="shared" si="7"/>
        <v>13.281832082435773</v>
      </c>
      <c r="E36" s="66">
        <f t="shared" si="7"/>
        <v>18.016506966986277</v>
      </c>
      <c r="F36" s="66">
        <f t="shared" si="7"/>
        <v>16.07778383978529</v>
      </c>
      <c r="G36" s="66">
        <f t="shared" si="7"/>
        <v>19.735701509976217</v>
      </c>
      <c r="H36" s="66">
        <f t="shared" si="6"/>
        <v>17.185382705003502</v>
      </c>
      <c r="I36" s="66">
        <f t="shared" si="7"/>
        <v>20.521395169381659</v>
      </c>
      <c r="J36" s="66">
        <f t="shared" si="7"/>
        <v>22.585830283286157</v>
      </c>
      <c r="K36" s="66">
        <f t="shared" si="7"/>
        <v>21.639820473858418</v>
      </c>
      <c r="L36" s="67" t="s">
        <v>66</v>
      </c>
      <c r="M36" s="67"/>
      <c r="N36" s="50"/>
      <c r="O36" s="67" t="s">
        <v>67</v>
      </c>
      <c r="P36" s="67"/>
    </row>
    <row r="37" spans="1:16">
      <c r="A37" s="48">
        <v>3</v>
      </c>
      <c r="B37" s="66">
        <f t="shared" si="7"/>
        <v>14.120589781554155</v>
      </c>
      <c r="C37" s="66">
        <f t="shared" si="7"/>
        <v>5.1210585795656227</v>
      </c>
      <c r="D37" s="66">
        <f t="shared" si="7"/>
        <v>2.8798073243460021</v>
      </c>
      <c r="E37" s="66">
        <f t="shared" si="7"/>
        <v>7.350154014042225</v>
      </c>
      <c r="F37" s="66">
        <f t="shared" si="7"/>
        <v>5.5461833030588847</v>
      </c>
      <c r="G37" s="66">
        <f t="shared" si="7"/>
        <v>18.063903906925013</v>
      </c>
      <c r="H37" s="66">
        <f t="shared" si="6"/>
        <v>17.06184234696952</v>
      </c>
      <c r="I37" s="66">
        <f t="shared" si="7"/>
        <v>10.963389333055904</v>
      </c>
      <c r="J37" s="66">
        <f t="shared" si="7"/>
        <v>12.562478552436311</v>
      </c>
      <c r="K37" s="66">
        <f t="shared" si="7"/>
        <v>11.792480520914996</v>
      </c>
      <c r="L37" s="67" t="s">
        <v>68</v>
      </c>
      <c r="M37" s="67"/>
      <c r="N37" s="50"/>
      <c r="O37" s="67" t="s">
        <v>69</v>
      </c>
      <c r="P37" s="67"/>
    </row>
    <row r="38" spans="1:16">
      <c r="A38" s="48">
        <v>4</v>
      </c>
      <c r="B38" s="66">
        <f t="shared" si="7"/>
        <v>22.280842311635251</v>
      </c>
      <c r="C38" s="66">
        <f t="shared" si="7"/>
        <v>1.2359989085663927</v>
      </c>
      <c r="D38" s="66">
        <f t="shared" si="7"/>
        <v>0.99271568211111949</v>
      </c>
      <c r="E38" s="66">
        <f t="shared" si="7"/>
        <v>2.5659157412764495</v>
      </c>
      <c r="F38" s="66">
        <f t="shared" si="7"/>
        <v>1.7917573830255746</v>
      </c>
      <c r="G38" s="66">
        <f t="shared" si="7"/>
        <v>17.337587291937979</v>
      </c>
      <c r="H38" s="66">
        <f t="shared" si="6"/>
        <v>18.593750427516191</v>
      </c>
      <c r="I38" s="66">
        <f t="shared" si="7"/>
        <v>6.4034150865053556</v>
      </c>
      <c r="J38" s="66">
        <f t="shared" si="7"/>
        <v>6.681942341680589</v>
      </c>
      <c r="K38" s="66">
        <f t="shared" si="7"/>
        <v>6.5556670085073954</v>
      </c>
      <c r="L38" s="67" t="s">
        <v>70</v>
      </c>
      <c r="M38" s="67"/>
      <c r="N38" s="50"/>
      <c r="O38" s="67" t="s">
        <v>71</v>
      </c>
      <c r="P38" s="67"/>
    </row>
    <row r="39" spans="1:16">
      <c r="A39" s="48">
        <v>5</v>
      </c>
      <c r="B39" s="66">
        <f t="shared" si="7"/>
        <v>49.339606620949645</v>
      </c>
      <c r="C39" s="66">
        <f t="shared" si="7"/>
        <v>0.22062082640310485</v>
      </c>
      <c r="D39" s="66">
        <f t="shared" si="7"/>
        <v>0</v>
      </c>
      <c r="E39" s="66">
        <f t="shared" si="7"/>
        <v>0.80585141397810289</v>
      </c>
      <c r="F39" s="66">
        <f t="shared" si="7"/>
        <v>0.36505593717740897</v>
      </c>
      <c r="G39" s="66">
        <f t="shared" si="7"/>
        <v>16.691042798396616</v>
      </c>
      <c r="H39" s="66">
        <f t="shared" si="6"/>
        <v>24.987584680222326</v>
      </c>
      <c r="I39" s="66">
        <f t="shared" si="7"/>
        <v>2.3291527535910497</v>
      </c>
      <c r="J39" s="66">
        <f t="shared" si="7"/>
        <v>2.279967328913544</v>
      </c>
      <c r="K39" s="66">
        <f t="shared" si="7"/>
        <v>2.325202587527563</v>
      </c>
      <c r="L39" s="50"/>
      <c r="M39" s="50"/>
      <c r="N39" s="50"/>
      <c r="O39" s="67" t="s">
        <v>72</v>
      </c>
      <c r="P39" s="67"/>
    </row>
    <row r="40" spans="1:16">
      <c r="A40" s="48"/>
      <c r="B40" s="68">
        <f>SUM(B35:B39)</f>
        <v>100</v>
      </c>
      <c r="C40" s="68">
        <f t="shared" ref="C40:K40" si="8">SUM(C35:C39)</f>
        <v>99.999999999999972</v>
      </c>
      <c r="D40" s="68">
        <f t="shared" si="8"/>
        <v>100.00000000000001</v>
      </c>
      <c r="E40" s="68">
        <f t="shared" si="8"/>
        <v>100.00000000000003</v>
      </c>
      <c r="F40" s="68">
        <f t="shared" si="8"/>
        <v>99.999999999999986</v>
      </c>
      <c r="G40" s="68">
        <f t="shared" si="8"/>
        <v>99.999999999999972</v>
      </c>
      <c r="H40" s="68">
        <f t="shared" si="8"/>
        <v>100.00000000000001</v>
      </c>
      <c r="I40" s="68">
        <f t="shared" si="8"/>
        <v>100.00000000000001</v>
      </c>
      <c r="J40" s="68">
        <f t="shared" si="8"/>
        <v>99.999999999999986</v>
      </c>
      <c r="K40" s="68">
        <f t="shared" si="8"/>
        <v>100</v>
      </c>
      <c r="L40" s="50"/>
      <c r="M40" s="50"/>
      <c r="N40" s="50"/>
      <c r="O40" s="67" t="s">
        <v>73</v>
      </c>
      <c r="P40" s="67"/>
    </row>
    <row r="41" spans="1:16">
      <c r="A41" s="48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67" t="s">
        <v>74</v>
      </c>
      <c r="P41" s="67"/>
    </row>
    <row r="42" spans="1:16">
      <c r="A42" s="48" t="s">
        <v>60</v>
      </c>
      <c r="B42" s="50" t="s">
        <v>75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>
      <c r="A43" s="48">
        <v>1</v>
      </c>
      <c r="B43" s="57">
        <f>B35*B$22/100</f>
        <v>-0.24620101687420104</v>
      </c>
      <c r="C43" s="57">
        <f t="shared" ref="C43:K47" si="9">C35*C$22/100</f>
        <v>0.62196790863916473</v>
      </c>
      <c r="D43" s="57">
        <f t="shared" si="9"/>
        <v>0.4142282245555356</v>
      </c>
      <c r="E43" s="57">
        <f t="shared" si="9"/>
        <v>0.85513886236460335</v>
      </c>
      <c r="F43" s="57">
        <f t="shared" si="9"/>
        <v>1.8292612688868681</v>
      </c>
      <c r="G43" s="57">
        <f t="shared" si="9"/>
        <v>-2.2819129239138976</v>
      </c>
      <c r="H43" s="57">
        <f t="shared" si="9"/>
        <v>-2.9931443784389433</v>
      </c>
      <c r="I43" s="57">
        <f t="shared" si="9"/>
        <v>3.3478282688180987</v>
      </c>
      <c r="J43" s="57">
        <f t="shared" si="9"/>
        <v>3.7446153600767871</v>
      </c>
      <c r="K43" s="57">
        <f t="shared" si="9"/>
        <v>7.1531668467397624</v>
      </c>
      <c r="L43" s="50"/>
      <c r="M43" s="50"/>
      <c r="N43" s="50"/>
      <c r="O43" s="50"/>
      <c r="P43" s="50"/>
    </row>
    <row r="44" spans="1:16">
      <c r="A44" s="48">
        <v>2</v>
      </c>
      <c r="B44" s="57">
        <f t="shared" ref="B44:K47" si="10">B36*B$22/100</f>
        <v>-0.52378289256229005</v>
      </c>
      <c r="C44" s="57">
        <f t="shared" si="10"/>
        <v>0.12541066484455421</v>
      </c>
      <c r="D44" s="57">
        <f t="shared" si="10"/>
        <v>6.6409160412178869E-2</v>
      </c>
      <c r="E44" s="57">
        <f t="shared" si="10"/>
        <v>0.21619808360383533</v>
      </c>
      <c r="F44" s="57">
        <f t="shared" si="10"/>
        <v>0.38586681215484697</v>
      </c>
      <c r="G44" s="57">
        <f t="shared" si="10"/>
        <v>-1.5985918223080733</v>
      </c>
      <c r="H44" s="57">
        <f t="shared" si="9"/>
        <v>-2.3200266651754728</v>
      </c>
      <c r="I44" s="57">
        <f t="shared" si="10"/>
        <v>1.1491981294853728</v>
      </c>
      <c r="J44" s="57">
        <f t="shared" si="10"/>
        <v>1.5132506289801726</v>
      </c>
      <c r="K44" s="57">
        <f t="shared" si="10"/>
        <v>2.6833377387584436</v>
      </c>
      <c r="L44" s="50"/>
      <c r="M44" s="50"/>
      <c r="N44" s="50"/>
      <c r="O44" s="50"/>
      <c r="P44" s="50"/>
    </row>
    <row r="45" spans="1:16">
      <c r="A45" s="48">
        <v>3</v>
      </c>
      <c r="B45" s="57">
        <f t="shared" si="10"/>
        <v>-0.76251184820392437</v>
      </c>
      <c r="C45" s="57">
        <f t="shared" si="10"/>
        <v>4.0968468636524979E-2</v>
      </c>
      <c r="D45" s="57">
        <f t="shared" si="10"/>
        <v>1.439903662173001E-2</v>
      </c>
      <c r="E45" s="57">
        <f t="shared" si="10"/>
        <v>8.8201848168506694E-2</v>
      </c>
      <c r="F45" s="57">
        <f t="shared" si="10"/>
        <v>0.13310839927341322</v>
      </c>
      <c r="G45" s="57">
        <f t="shared" si="10"/>
        <v>-1.4631762164609259</v>
      </c>
      <c r="H45" s="57">
        <f t="shared" si="9"/>
        <v>-2.303348716840885</v>
      </c>
      <c r="I45" s="57">
        <f t="shared" si="10"/>
        <v>0.61394980265113053</v>
      </c>
      <c r="J45" s="57">
        <f t="shared" si="10"/>
        <v>0.84168606301323279</v>
      </c>
      <c r="K45" s="57">
        <f t="shared" si="10"/>
        <v>1.4622675845934594</v>
      </c>
      <c r="L45" s="50"/>
      <c r="M45" s="50"/>
      <c r="N45" s="50"/>
      <c r="O45" s="50"/>
      <c r="P45" s="50"/>
    </row>
    <row r="46" spans="1:16">
      <c r="A46" s="48">
        <v>4</v>
      </c>
      <c r="B46" s="57">
        <f t="shared" si="10"/>
        <v>-1.2031654848283035</v>
      </c>
      <c r="C46" s="57">
        <f t="shared" si="10"/>
        <v>9.8879912685311423E-3</v>
      </c>
      <c r="D46" s="57">
        <f t="shared" si="10"/>
        <v>4.9635784105555971E-3</v>
      </c>
      <c r="E46" s="57">
        <f t="shared" si="10"/>
        <v>3.0790988895317395E-2</v>
      </c>
      <c r="F46" s="57">
        <f t="shared" si="10"/>
        <v>4.3002177192613796E-2</v>
      </c>
      <c r="G46" s="57">
        <f t="shared" si="10"/>
        <v>-1.4043445706469762</v>
      </c>
      <c r="H46" s="57">
        <f t="shared" si="9"/>
        <v>-2.510156307714686</v>
      </c>
      <c r="I46" s="57">
        <f t="shared" si="10"/>
        <v>0.35859124484429988</v>
      </c>
      <c r="J46" s="57">
        <f t="shared" si="10"/>
        <v>0.44769013689259951</v>
      </c>
      <c r="K46" s="57">
        <f t="shared" si="10"/>
        <v>0.81290270905491713</v>
      </c>
      <c r="L46" s="50"/>
      <c r="M46" s="50"/>
      <c r="N46" s="50"/>
      <c r="O46" s="50"/>
      <c r="P46" s="50"/>
    </row>
    <row r="47" spans="1:16">
      <c r="A47" s="48">
        <v>5</v>
      </c>
      <c r="B47" s="57">
        <f t="shared" si="10"/>
        <v>-2.6643387575312811</v>
      </c>
      <c r="C47" s="57">
        <f t="shared" si="10"/>
        <v>1.7649666112248387E-3</v>
      </c>
      <c r="D47" s="57">
        <f t="shared" si="10"/>
        <v>0</v>
      </c>
      <c r="E47" s="57">
        <f t="shared" si="10"/>
        <v>9.6702169677372347E-3</v>
      </c>
      <c r="F47" s="57">
        <f t="shared" si="10"/>
        <v>8.7613424922578162E-3</v>
      </c>
      <c r="G47" s="57">
        <f t="shared" si="10"/>
        <v>-1.3519744666701257</v>
      </c>
      <c r="H47" s="57">
        <f t="shared" si="9"/>
        <v>-3.3733239318300137</v>
      </c>
      <c r="I47" s="57">
        <f t="shared" si="10"/>
        <v>0.13043255420109878</v>
      </c>
      <c r="J47" s="57">
        <f t="shared" si="10"/>
        <v>0.15275781103720745</v>
      </c>
      <c r="K47" s="57">
        <f t="shared" si="10"/>
        <v>0.28832512085341783</v>
      </c>
      <c r="L47" s="50"/>
      <c r="M47" s="50"/>
      <c r="N47" s="50"/>
      <c r="O47" s="50"/>
      <c r="P47" s="50"/>
    </row>
    <row r="48" spans="1:16">
      <c r="A48" s="53" t="s">
        <v>76</v>
      </c>
      <c r="B48" s="68">
        <f>SUM(B43:B47)</f>
        <v>-5.4</v>
      </c>
      <c r="C48" s="68">
        <f t="shared" ref="C48:K48" si="11">SUM(C43:C47)</f>
        <v>0.79999999999999982</v>
      </c>
      <c r="D48" s="68">
        <f t="shared" si="11"/>
        <v>0.50000000000000011</v>
      </c>
      <c r="E48" s="68">
        <f t="shared" si="11"/>
        <v>1.2</v>
      </c>
      <c r="F48" s="68">
        <f t="shared" si="11"/>
        <v>2.4</v>
      </c>
      <c r="G48" s="68">
        <f t="shared" si="11"/>
        <v>-8.0999999999999979</v>
      </c>
      <c r="H48" s="68">
        <f t="shared" si="11"/>
        <v>-13.5</v>
      </c>
      <c r="I48" s="68">
        <f t="shared" si="11"/>
        <v>5.6000000000000014</v>
      </c>
      <c r="J48" s="68">
        <f t="shared" si="11"/>
        <v>6.6999999999999993</v>
      </c>
      <c r="K48" s="68">
        <f t="shared" si="11"/>
        <v>12.4</v>
      </c>
      <c r="L48" s="50"/>
      <c r="M48" s="50"/>
      <c r="N48" s="50"/>
      <c r="O48" s="50"/>
      <c r="P48" s="50"/>
    </row>
    <row r="49" spans="1:16">
      <c r="A49" s="48"/>
      <c r="B49" s="50"/>
      <c r="C49" s="50"/>
      <c r="D49" s="50"/>
      <c r="E49" s="50"/>
      <c r="F49" s="57">
        <f>F48-SUM(C48:E48)</f>
        <v>-0.10000000000000009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>
      <c r="A50" s="48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>
      <c r="A51" s="69" t="s">
        <v>77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>
      <c r="A52" s="48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>
      <c r="A53" s="50" t="s">
        <v>78</v>
      </c>
      <c r="B53" s="50"/>
      <c r="C53" s="50"/>
      <c r="D53" s="50"/>
      <c r="E53" s="70" t="s">
        <v>154</v>
      </c>
      <c r="F53" s="71"/>
      <c r="G53" s="71"/>
      <c r="H53" s="71"/>
      <c r="I53" s="70" t="s">
        <v>152</v>
      </c>
      <c r="J53" s="70" t="s">
        <v>153</v>
      </c>
      <c r="K53" s="50"/>
      <c r="L53" s="50"/>
      <c r="M53" s="50"/>
      <c r="N53" s="50"/>
      <c r="O53" s="50"/>
      <c r="P53" s="50"/>
    </row>
    <row r="54" spans="1:16">
      <c r="A54" s="50" t="s">
        <v>79</v>
      </c>
      <c r="B54" s="50"/>
      <c r="C54" s="50"/>
      <c r="D54" s="50"/>
      <c r="E54" s="70" t="s">
        <v>158</v>
      </c>
      <c r="F54" s="71"/>
      <c r="G54" s="71"/>
      <c r="H54" s="71"/>
      <c r="I54" s="70" t="s">
        <v>156</v>
      </c>
      <c r="J54" s="70" t="s">
        <v>157</v>
      </c>
      <c r="K54" s="50"/>
      <c r="L54" s="50"/>
      <c r="M54" s="50"/>
      <c r="N54" s="50"/>
      <c r="O54" s="50"/>
      <c r="P54" s="50"/>
    </row>
    <row r="55" spans="1:16">
      <c r="A55" s="50"/>
      <c r="B55" s="50"/>
      <c r="C55" s="50"/>
      <c r="D55" s="50"/>
      <c r="E55" s="70" t="s">
        <v>164</v>
      </c>
      <c r="F55" s="70" t="s">
        <v>160</v>
      </c>
      <c r="G55" s="70" t="s">
        <v>161</v>
      </c>
      <c r="H55" s="70"/>
      <c r="I55" s="70" t="s">
        <v>162</v>
      </c>
      <c r="J55" s="70" t="s">
        <v>163</v>
      </c>
      <c r="K55" s="50"/>
      <c r="L55" s="50"/>
      <c r="M55" s="50"/>
      <c r="N55" s="50"/>
      <c r="O55" s="50"/>
      <c r="P55" s="50"/>
    </row>
    <row r="56" spans="1:1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>
      <c r="A57" s="50" t="s">
        <v>80</v>
      </c>
      <c r="B57" s="50"/>
      <c r="C57" s="50"/>
      <c r="D57" s="50"/>
      <c r="E57" s="56" t="s">
        <v>170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>
      <c r="A58" s="50" t="s">
        <v>81</v>
      </c>
      <c r="B58" s="50"/>
      <c r="C58" s="50"/>
      <c r="D58" s="50"/>
      <c r="E58" s="56" t="s">
        <v>126</v>
      </c>
      <c r="F58" s="56" t="s">
        <v>48</v>
      </c>
      <c r="G58" s="56" t="s">
        <v>48</v>
      </c>
      <c r="H58" s="56"/>
      <c r="I58" s="56" t="s">
        <v>48</v>
      </c>
      <c r="J58" s="56" t="s">
        <v>48</v>
      </c>
      <c r="K58" s="50"/>
      <c r="L58" s="50"/>
      <c r="M58" s="50"/>
      <c r="N58" s="50"/>
      <c r="O58" s="50"/>
      <c r="P58" s="50"/>
    </row>
    <row r="59" spans="1:16">
      <c r="A59" s="48"/>
      <c r="B59" s="50"/>
      <c r="C59" s="50"/>
      <c r="D59" s="50"/>
      <c r="E59" s="56" t="s">
        <v>54</v>
      </c>
      <c r="F59" s="56" t="s">
        <v>56</v>
      </c>
      <c r="G59" s="56" t="s">
        <v>57</v>
      </c>
      <c r="H59" s="56"/>
      <c r="I59" s="56" t="s">
        <v>54</v>
      </c>
      <c r="J59" s="56" t="s">
        <v>54</v>
      </c>
      <c r="K59" s="50"/>
      <c r="L59" s="50"/>
      <c r="M59" s="50"/>
      <c r="N59" s="50"/>
      <c r="O59" s="50"/>
      <c r="P59" s="50"/>
    </row>
    <row r="60" spans="1:16">
      <c r="A60" s="48"/>
      <c r="B60" s="50"/>
      <c r="C60" s="50"/>
      <c r="D60" s="48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>
      <c r="A61" s="48"/>
      <c r="B61" s="50"/>
      <c r="C61" s="50"/>
      <c r="D61" s="48">
        <v>1</v>
      </c>
      <c r="E61" s="57">
        <v>76.219219536952835</v>
      </c>
      <c r="F61" s="57">
        <v>59.78264765746605</v>
      </c>
      <c r="G61" s="57">
        <v>55.889781493683387</v>
      </c>
      <c r="H61" s="57"/>
      <c r="I61" s="57">
        <v>57.686829409191631</v>
      </c>
      <c r="J61" s="57">
        <v>57.686829409191631</v>
      </c>
      <c r="K61" s="50"/>
      <c r="L61" s="50"/>
      <c r="M61" s="50"/>
      <c r="N61" s="50"/>
      <c r="O61" s="50"/>
      <c r="P61" s="50"/>
    </row>
    <row r="62" spans="1:16">
      <c r="A62" s="48"/>
      <c r="B62" s="50"/>
      <c r="C62" s="50"/>
      <c r="D62" s="48">
        <v>2</v>
      </c>
      <c r="E62" s="57">
        <v>16.07778383978529</v>
      </c>
      <c r="F62" s="57">
        <v>20.521395169381659</v>
      </c>
      <c r="G62" s="57">
        <v>22.585830283286157</v>
      </c>
      <c r="H62" s="57"/>
      <c r="I62" s="57">
        <v>21.639820473858418</v>
      </c>
      <c r="J62" s="57">
        <v>21.639820473858418</v>
      </c>
      <c r="K62" s="50"/>
      <c r="L62" s="50"/>
      <c r="M62" s="50"/>
      <c r="N62" s="50"/>
      <c r="O62" s="50"/>
      <c r="P62" s="50"/>
    </row>
    <row r="63" spans="1:16">
      <c r="A63" s="48"/>
      <c r="B63" s="50"/>
      <c r="C63" s="50"/>
      <c r="D63" s="48">
        <v>3</v>
      </c>
      <c r="E63" s="57">
        <v>5.5461833030588847</v>
      </c>
      <c r="F63" s="57">
        <v>10.963389333055904</v>
      </c>
      <c r="G63" s="57">
        <v>12.562478552436311</v>
      </c>
      <c r="H63" s="57"/>
      <c r="I63" s="57">
        <v>11.792480520914996</v>
      </c>
      <c r="J63" s="57">
        <v>11.792480520914996</v>
      </c>
      <c r="K63" s="50"/>
      <c r="L63" s="50"/>
      <c r="M63" s="50"/>
      <c r="N63" s="50"/>
      <c r="O63" s="50"/>
      <c r="P63" s="50"/>
    </row>
    <row r="64" spans="1:16">
      <c r="A64" s="48"/>
      <c r="B64" s="50"/>
      <c r="C64" s="50"/>
      <c r="D64" s="48">
        <v>4</v>
      </c>
      <c r="E64" s="57">
        <v>1.7917573830255746</v>
      </c>
      <c r="F64" s="57">
        <v>6.4034150865053556</v>
      </c>
      <c r="G64" s="57">
        <v>6.681942341680589</v>
      </c>
      <c r="H64" s="57"/>
      <c r="I64" s="57">
        <v>6.5556670085073954</v>
      </c>
      <c r="J64" s="57">
        <v>6.5556670085073954</v>
      </c>
      <c r="K64" s="50"/>
      <c r="L64" s="50"/>
      <c r="M64" s="50"/>
      <c r="N64" s="50"/>
      <c r="O64" s="50"/>
      <c r="P64" s="50"/>
    </row>
    <row r="65" spans="1:16">
      <c r="A65" s="48"/>
      <c r="B65" s="50"/>
      <c r="C65" s="50"/>
      <c r="D65" s="48">
        <v>5</v>
      </c>
      <c r="E65" s="57">
        <v>0.36505593717740897</v>
      </c>
      <c r="F65" s="57">
        <v>2.3291527535910497</v>
      </c>
      <c r="G65" s="57">
        <v>2.279967328913544</v>
      </c>
      <c r="H65" s="57"/>
      <c r="I65" s="57">
        <v>2.325202587527563</v>
      </c>
      <c r="J65" s="57">
        <v>2.325202587527563</v>
      </c>
      <c r="K65" s="50"/>
      <c r="L65" s="50"/>
      <c r="M65" s="50"/>
      <c r="N65" s="50"/>
      <c r="O65" s="50"/>
      <c r="P65" s="50"/>
    </row>
    <row r="66" spans="1:16">
      <c r="A66" s="48"/>
      <c r="B66" s="50"/>
      <c r="C66" s="50"/>
      <c r="D66" s="50"/>
      <c r="E66" s="53" t="s">
        <v>82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>
      <c r="A67" s="48"/>
      <c r="B67" s="50"/>
      <c r="C67" s="50"/>
      <c r="D67" s="50"/>
      <c r="E67" s="53" t="s">
        <v>82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>
      <c r="A68" s="48"/>
      <c r="B68" s="50"/>
      <c r="C68" s="50"/>
      <c r="D68" s="50"/>
      <c r="E68" s="72" t="s">
        <v>83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>
      <c r="A69" s="48"/>
      <c r="B69" s="50"/>
      <c r="C69" s="50"/>
      <c r="D69" s="50"/>
      <c r="E69" s="72" t="s">
        <v>84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>
      <c r="A70" s="48"/>
      <c r="B70" s="50"/>
      <c r="C70" s="50"/>
      <c r="D70" s="50"/>
      <c r="E70" s="72" t="s">
        <v>85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>
      <c r="A71" s="48"/>
      <c r="B71" s="50"/>
      <c r="C71" s="50"/>
      <c r="D71" s="50"/>
      <c r="E71" s="72" t="s">
        <v>86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>
      <c r="A72" s="48"/>
      <c r="B72" s="50"/>
      <c r="C72" s="50"/>
      <c r="D72" s="50"/>
      <c r="E72" s="7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</sheetData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30"/>
  <sheetViews>
    <sheetView workbookViewId="0">
      <selection activeCell="H33" sqref="H33"/>
    </sheetView>
  </sheetViews>
  <sheetFormatPr baseColWidth="10" defaultRowHeight="15"/>
  <sheetData>
    <row r="1" spans="1:14" ht="18">
      <c r="B1" s="73" t="s">
        <v>24</v>
      </c>
    </row>
    <row r="3" spans="1:14">
      <c r="A3" t="s">
        <v>25</v>
      </c>
    </row>
    <row r="4" spans="1:14" ht="16">
      <c r="B4" s="113">
        <v>2000</v>
      </c>
      <c r="C4" s="113">
        <v>2001</v>
      </c>
      <c r="D4" s="113">
        <v>2002</v>
      </c>
      <c r="E4" s="113">
        <v>2003</v>
      </c>
      <c r="F4" s="113">
        <v>2004</v>
      </c>
      <c r="G4" s="113">
        <v>2005</v>
      </c>
      <c r="H4" s="113">
        <v>2006</v>
      </c>
    </row>
    <row r="5" spans="1:14">
      <c r="A5" s="50" t="s">
        <v>26</v>
      </c>
      <c r="B5" s="114">
        <v>0.41666666666666674</v>
      </c>
      <c r="C5" s="114">
        <v>0.46428571428571419</v>
      </c>
      <c r="D5" s="114">
        <v>0.45833333333333326</v>
      </c>
      <c r="E5" s="114">
        <v>0.4</v>
      </c>
      <c r="F5" s="114">
        <v>0.4</v>
      </c>
      <c r="G5" s="114">
        <v>0.40740740740740738</v>
      </c>
      <c r="H5" s="114">
        <v>0.44827586206896552</v>
      </c>
      <c r="I5" s="114"/>
      <c r="J5" s="50"/>
      <c r="K5" s="50"/>
      <c r="L5" s="50"/>
      <c r="M5" s="50"/>
      <c r="N5" s="50"/>
    </row>
    <row r="6" spans="1:14">
      <c r="A6" s="50" t="s">
        <v>27</v>
      </c>
      <c r="B6" s="114">
        <v>0.375</v>
      </c>
      <c r="C6" s="114">
        <v>0.3214285714285714</v>
      </c>
      <c r="D6" s="114">
        <v>0.33333333333333331</v>
      </c>
      <c r="E6" s="114">
        <v>0.35</v>
      </c>
      <c r="F6" s="114">
        <v>0.36</v>
      </c>
      <c r="G6" s="114">
        <v>0.37037037037037035</v>
      </c>
      <c r="H6" s="114">
        <v>0.34482758620689657</v>
      </c>
      <c r="I6" s="114"/>
      <c r="J6" s="50"/>
      <c r="K6" s="50"/>
      <c r="L6" s="50"/>
      <c r="M6" s="50"/>
      <c r="N6" s="50"/>
    </row>
    <row r="7" spans="1:14">
      <c r="A7" s="50" t="s">
        <v>28</v>
      </c>
      <c r="B7" s="114">
        <v>0.20833333333333334</v>
      </c>
      <c r="C7" s="114">
        <v>0.21428571428571425</v>
      </c>
      <c r="D7" s="114">
        <v>0.20833333333333331</v>
      </c>
      <c r="E7" s="114">
        <v>0.25</v>
      </c>
      <c r="F7" s="114">
        <v>0.24</v>
      </c>
      <c r="G7" s="114">
        <v>0.22222222222222221</v>
      </c>
      <c r="H7" s="114">
        <v>0.20689655172413793</v>
      </c>
      <c r="I7" s="114"/>
      <c r="J7" s="50"/>
      <c r="K7" s="50"/>
      <c r="L7" s="50"/>
      <c r="M7" s="50"/>
      <c r="N7" s="50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6" thickBot="1">
      <c r="A10" s="115" t="s">
        <v>29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50"/>
      <c r="L10" s="115"/>
      <c r="M10" s="115"/>
      <c r="N10" s="115"/>
    </row>
    <row r="11" spans="1:14" ht="16" thickBot="1">
      <c r="A11" s="115"/>
      <c r="B11" s="115"/>
      <c r="C11" s="115"/>
      <c r="D11" s="115"/>
      <c r="E11" s="115"/>
      <c r="F11" s="115"/>
      <c r="G11" s="116">
        <v>1936</v>
      </c>
      <c r="H11" s="116">
        <v>1937</v>
      </c>
      <c r="I11" s="116">
        <v>1938</v>
      </c>
      <c r="J11" s="116">
        <v>1939</v>
      </c>
      <c r="K11" s="116">
        <v>1940</v>
      </c>
      <c r="L11" s="117">
        <v>1941</v>
      </c>
      <c r="M11" s="118" t="s">
        <v>30</v>
      </c>
      <c r="N11" s="50"/>
    </row>
    <row r="12" spans="1:14">
      <c r="A12" s="119" t="s">
        <v>31</v>
      </c>
      <c r="B12" s="115"/>
      <c r="C12" s="115"/>
      <c r="D12" s="115"/>
      <c r="E12" s="115"/>
      <c r="F12" s="115"/>
      <c r="G12" s="120">
        <f>SUM(G13:G18)</f>
        <v>11001898.220000001</v>
      </c>
      <c r="H12" s="120">
        <f t="shared" ref="H12:L12" si="0">SUM(H13:H18)</f>
        <v>12454193.030000001</v>
      </c>
      <c r="I12" s="120">
        <f t="shared" si="0"/>
        <v>12760851.689999999</v>
      </c>
      <c r="J12" s="120">
        <f t="shared" si="0"/>
        <v>12819672.49</v>
      </c>
      <c r="K12" s="120">
        <f t="shared" si="0"/>
        <v>13894119.98</v>
      </c>
      <c r="L12" s="120">
        <f t="shared" si="0"/>
        <v>14347188.299999999</v>
      </c>
      <c r="M12" s="121">
        <f>SUM(G12:L12)</f>
        <v>77277923.709999993</v>
      </c>
      <c r="N12" s="50"/>
    </row>
    <row r="13" spans="1:14">
      <c r="A13" s="122" t="s">
        <v>32</v>
      </c>
      <c r="B13" s="115"/>
      <c r="C13" s="115"/>
      <c r="D13" s="115"/>
      <c r="E13" s="115"/>
      <c r="F13" s="115"/>
      <c r="G13" s="123">
        <v>63637.19</v>
      </c>
      <c r="H13" s="123">
        <v>84665.19</v>
      </c>
      <c r="I13" s="123">
        <v>85895.19</v>
      </c>
      <c r="J13" s="123">
        <v>85895.19</v>
      </c>
      <c r="K13" s="123">
        <v>108370.68</v>
      </c>
      <c r="L13" s="124">
        <v>128150.68</v>
      </c>
      <c r="M13" s="125">
        <f t="shared" ref="M13:M18" si="1">SUM(G13:L13)</f>
        <v>556614.12</v>
      </c>
      <c r="N13" s="50"/>
    </row>
    <row r="14" spans="1:14">
      <c r="A14" s="122" t="s">
        <v>33</v>
      </c>
      <c r="B14" s="115"/>
      <c r="C14" s="115"/>
      <c r="D14" s="115"/>
      <c r="E14" s="115"/>
      <c r="F14" s="115"/>
      <c r="G14" s="123">
        <v>6425159.2000000002</v>
      </c>
      <c r="H14" s="123">
        <v>7131870.2000000002</v>
      </c>
      <c r="I14" s="123">
        <v>7131879.2000000002</v>
      </c>
      <c r="J14" s="123">
        <v>7131879.2000000002</v>
      </c>
      <c r="K14" s="123">
        <v>8145787.2000000002</v>
      </c>
      <c r="L14" s="124">
        <v>8143927.2000000002</v>
      </c>
      <c r="M14" s="125">
        <f t="shared" si="1"/>
        <v>44110502.200000003</v>
      </c>
      <c r="N14" s="50"/>
    </row>
    <row r="15" spans="1:14">
      <c r="A15" s="122" t="s">
        <v>34</v>
      </c>
      <c r="B15" s="115"/>
      <c r="C15" s="115"/>
      <c r="D15" s="115"/>
      <c r="E15" s="115"/>
      <c r="F15" s="115"/>
      <c r="G15" s="123">
        <v>3456278.09</v>
      </c>
      <c r="H15" s="123">
        <v>4028397.9</v>
      </c>
      <c r="I15" s="123">
        <v>4332017.5599999996</v>
      </c>
      <c r="J15" s="123">
        <v>4351978.3600000003</v>
      </c>
      <c r="K15" s="123">
        <v>4376110.3600000003</v>
      </c>
      <c r="L15" s="124">
        <v>4528150.68</v>
      </c>
      <c r="M15" s="125">
        <f t="shared" si="1"/>
        <v>25072932.949999999</v>
      </c>
      <c r="N15" s="50"/>
    </row>
    <row r="16" spans="1:14">
      <c r="A16" s="122" t="s">
        <v>35</v>
      </c>
      <c r="B16" s="115"/>
      <c r="C16" s="115"/>
      <c r="D16" s="115"/>
      <c r="E16" s="115"/>
      <c r="F16" s="115"/>
      <c r="G16" s="123">
        <v>406152</v>
      </c>
      <c r="H16" s="123">
        <v>503656</v>
      </c>
      <c r="I16" s="123">
        <v>503656</v>
      </c>
      <c r="J16" s="123">
        <v>503656</v>
      </c>
      <c r="K16" s="123">
        <v>506236</v>
      </c>
      <c r="L16" s="124">
        <v>786444</v>
      </c>
      <c r="M16" s="125">
        <f t="shared" si="1"/>
        <v>3209800</v>
      </c>
      <c r="N16" s="50"/>
    </row>
    <row r="17" spans="1:14">
      <c r="A17" s="122" t="s">
        <v>36</v>
      </c>
      <c r="B17" s="115"/>
      <c r="C17" s="115"/>
      <c r="D17" s="115"/>
      <c r="E17" s="115"/>
      <c r="F17" s="115"/>
      <c r="G17" s="123">
        <v>174052</v>
      </c>
      <c r="H17" s="123">
        <v>220352</v>
      </c>
      <c r="I17" s="123">
        <v>220352</v>
      </c>
      <c r="J17" s="123">
        <v>220352</v>
      </c>
      <c r="K17" s="123">
        <v>224804</v>
      </c>
      <c r="L17" s="124">
        <v>224804</v>
      </c>
      <c r="M17" s="125">
        <f t="shared" si="1"/>
        <v>1284716</v>
      </c>
      <c r="N17" s="50"/>
    </row>
    <row r="18" spans="1:14">
      <c r="A18" s="122" t="s">
        <v>37</v>
      </c>
      <c r="B18" s="115"/>
      <c r="C18" s="115"/>
      <c r="D18" s="115"/>
      <c r="E18" s="115"/>
      <c r="F18" s="115"/>
      <c r="G18" s="123">
        <v>476619.74</v>
      </c>
      <c r="H18" s="123">
        <v>485251.74</v>
      </c>
      <c r="I18" s="123">
        <v>487051.74</v>
      </c>
      <c r="J18" s="123">
        <v>525911.74</v>
      </c>
      <c r="K18" s="123">
        <v>532811.74</v>
      </c>
      <c r="L18" s="124">
        <v>535711.74</v>
      </c>
      <c r="M18" s="125">
        <f t="shared" si="1"/>
        <v>3043358.4400000004</v>
      </c>
      <c r="N18" s="50"/>
    </row>
    <row r="19" spans="1:14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50"/>
    </row>
    <row r="20" spans="1:14" ht="16" thickBot="1">
      <c r="A20" s="115"/>
      <c r="B20" s="115"/>
      <c r="C20" s="115"/>
      <c r="D20" s="115"/>
      <c r="E20" s="115"/>
      <c r="F20" s="115"/>
      <c r="G20" s="125" t="s">
        <v>38</v>
      </c>
      <c r="H20" s="115"/>
      <c r="I20" s="115"/>
      <c r="J20" s="115"/>
      <c r="K20" s="115"/>
      <c r="L20" s="115"/>
      <c r="M20" s="115"/>
      <c r="N20" s="50"/>
    </row>
    <row r="21" spans="1:14" ht="16" thickBot="1">
      <c r="A21" s="115"/>
      <c r="B21" s="115"/>
      <c r="C21" s="115"/>
      <c r="D21" s="115"/>
      <c r="E21" s="115"/>
      <c r="F21" s="115"/>
      <c r="G21" s="116">
        <v>1936</v>
      </c>
      <c r="H21" s="116">
        <v>1937</v>
      </c>
      <c r="I21" s="116">
        <v>1938</v>
      </c>
      <c r="J21" s="116">
        <v>1939</v>
      </c>
      <c r="K21" s="116">
        <v>1940</v>
      </c>
      <c r="L21" s="117">
        <v>1941</v>
      </c>
      <c r="M21" s="115"/>
      <c r="N21" s="50"/>
    </row>
    <row r="22" spans="1:14">
      <c r="A22" s="122" t="s">
        <v>33</v>
      </c>
      <c r="B22" s="115"/>
      <c r="C22" s="115"/>
      <c r="D22" s="115"/>
      <c r="E22" s="115"/>
      <c r="F22" s="115"/>
      <c r="G22" s="126">
        <f>100*G14/(SUM(G$14:G$16)+G$18)</f>
        <v>59.690026290765928</v>
      </c>
      <c r="H22" s="126">
        <f t="shared" ref="H22:M22" si="2">100*H14/(SUM(H$14:H$16)+H$18)</f>
        <v>58.702502078527822</v>
      </c>
      <c r="I22" s="126">
        <f t="shared" si="2"/>
        <v>57.262992172894769</v>
      </c>
      <c r="J22" s="126">
        <f t="shared" si="2"/>
        <v>56.993820868535487</v>
      </c>
      <c r="K22" s="126">
        <f t="shared" si="2"/>
        <v>60.067989508076543</v>
      </c>
      <c r="L22" s="126">
        <f t="shared" si="2"/>
        <v>58.19487812723824</v>
      </c>
      <c r="M22" s="126">
        <f t="shared" si="2"/>
        <v>58.473613535284763</v>
      </c>
      <c r="N22" s="50"/>
    </row>
    <row r="23" spans="1:14">
      <c r="A23" s="122" t="s">
        <v>34</v>
      </c>
      <c r="B23" s="115"/>
      <c r="C23" s="115"/>
      <c r="D23" s="115"/>
      <c r="E23" s="115"/>
      <c r="F23" s="115"/>
      <c r="G23" s="126">
        <f t="shared" ref="G23:M26" si="3">100*G15/(SUM(G$14:G$16)+G$18)</f>
        <v>32.108983394574608</v>
      </c>
      <c r="H23" s="126">
        <f t="shared" si="3"/>
        <v>33.157787433917001</v>
      </c>
      <c r="I23" s="126">
        <f t="shared" si="3"/>
        <v>34.782457845208967</v>
      </c>
      <c r="J23" s="126">
        <f t="shared" si="3"/>
        <v>34.778473964278994</v>
      </c>
      <c r="K23" s="126">
        <f t="shared" si="3"/>
        <v>32.269950679618184</v>
      </c>
      <c r="L23" s="126">
        <f t="shared" si="3"/>
        <v>32.357260875854955</v>
      </c>
      <c r="M23" s="126">
        <f t="shared" si="3"/>
        <v>33.237095893104737</v>
      </c>
      <c r="N23" s="115"/>
    </row>
    <row r="24" spans="1:14">
      <c r="A24" s="122" t="s">
        <v>35</v>
      </c>
      <c r="B24" s="115"/>
      <c r="C24" s="115"/>
      <c r="D24" s="115"/>
      <c r="E24" s="115"/>
      <c r="F24" s="115"/>
      <c r="G24" s="126">
        <f t="shared" si="3"/>
        <v>3.773170874590495</v>
      </c>
      <c r="H24" s="126">
        <f t="shared" si="3"/>
        <v>4.1455980770461878</v>
      </c>
      <c r="I24" s="126">
        <f t="shared" si="3"/>
        <v>4.0439341128817059</v>
      </c>
      <c r="J24" s="126">
        <f t="shared" si="3"/>
        <v>4.0249251338080869</v>
      </c>
      <c r="K24" s="126">
        <f t="shared" si="3"/>
        <v>3.7330435954195611</v>
      </c>
      <c r="L24" s="126">
        <f t="shared" si="3"/>
        <v>5.6197718385667486</v>
      </c>
      <c r="M24" s="126">
        <f t="shared" si="3"/>
        <v>4.2549641324545391</v>
      </c>
      <c r="N24" s="115"/>
    </row>
    <row r="25" spans="1:14">
      <c r="A25" s="127"/>
      <c r="B25" s="128"/>
      <c r="C25" s="128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>
      <c r="A26" s="122" t="s">
        <v>37</v>
      </c>
      <c r="B26" s="115"/>
      <c r="C26" s="115"/>
      <c r="D26" s="115"/>
      <c r="E26" s="115"/>
      <c r="F26" s="115"/>
      <c r="G26" s="126">
        <f t="shared" si="3"/>
        <v>4.4278194400689745</v>
      </c>
      <c r="H26" s="126">
        <f t="shared" si="3"/>
        <v>3.9941124105089916</v>
      </c>
      <c r="I26" s="126">
        <f t="shared" si="3"/>
        <v>3.9106158690145478</v>
      </c>
      <c r="J26" s="126">
        <f t="shared" si="3"/>
        <v>4.2027800333774312</v>
      </c>
      <c r="K26" s="126">
        <f t="shared" si="3"/>
        <v>3.9290162168857061</v>
      </c>
      <c r="L26" s="126">
        <f t="shared" si="3"/>
        <v>3.8280891583400622</v>
      </c>
      <c r="M26" s="126">
        <f t="shared" si="3"/>
        <v>4.0343264391559606</v>
      </c>
      <c r="N26" s="115"/>
    </row>
    <row r="27" spans="1:14">
      <c r="A27" s="115"/>
      <c r="B27" s="115" t="s">
        <v>39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4">
      <c r="A28" s="115"/>
      <c r="B28" s="115"/>
      <c r="C28" s="115"/>
      <c r="D28" s="115"/>
      <c r="E28" s="115"/>
      <c r="F28" s="115"/>
      <c r="G28" s="112">
        <f>SUM(G22:G26)</f>
        <v>100</v>
      </c>
      <c r="H28" s="112">
        <f t="shared" ref="H28:M28" si="4">SUM(H22:H26)</f>
        <v>100</v>
      </c>
      <c r="I28" s="112">
        <f t="shared" si="4"/>
        <v>99.999999999999986</v>
      </c>
      <c r="J28" s="112">
        <f t="shared" si="4"/>
        <v>100</v>
      </c>
      <c r="K28" s="112">
        <f t="shared" si="4"/>
        <v>99.999999999999986</v>
      </c>
      <c r="L28" s="112">
        <f t="shared" si="4"/>
        <v>100.00000000000001</v>
      </c>
      <c r="M28" s="112">
        <f t="shared" si="4"/>
        <v>100</v>
      </c>
      <c r="N28" s="115"/>
    </row>
    <row r="29" spans="1:14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4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</sheetData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workbookViewId="0">
      <selection activeCell="L23" sqref="L23"/>
    </sheetView>
  </sheetViews>
  <sheetFormatPr baseColWidth="10" defaultRowHeight="15"/>
  <sheetData>
    <row r="1" spans="1:9" ht="18">
      <c r="D1" s="129" t="s">
        <v>40</v>
      </c>
    </row>
    <row r="2" spans="1:9" ht="18">
      <c r="D2" s="129" t="s">
        <v>41</v>
      </c>
    </row>
    <row r="3" spans="1:9">
      <c r="B3" t="s">
        <v>42</v>
      </c>
    </row>
    <row r="5" spans="1:9" ht="45">
      <c r="B5" s="96" t="s">
        <v>160</v>
      </c>
      <c r="C5" s="130" t="s">
        <v>8</v>
      </c>
      <c r="D5" s="130" t="s">
        <v>9</v>
      </c>
      <c r="E5" s="130" t="s">
        <v>10</v>
      </c>
      <c r="F5" s="131" t="s">
        <v>43</v>
      </c>
      <c r="G5" s="131"/>
      <c r="H5" s="130" t="s">
        <v>44</v>
      </c>
      <c r="I5" s="130" t="s">
        <v>45</v>
      </c>
    </row>
    <row r="6" spans="1:9">
      <c r="A6" s="109">
        <v>1950</v>
      </c>
      <c r="B6" s="111">
        <f>'[5]soc spen &amp; quintile fx 1910 (2)'!AM129+'[5]soc spen &amp; quintile fx 1910 (2)'!AM117+'[5]soc spen &amp; quintile fx 1910 (2)'!AL51</f>
        <v>1.4083542179063853</v>
      </c>
      <c r="C6" s="111">
        <f>'[5]soc spen &amp; quintile fx 1910 (2)'!AN129+'[5]soc spen &amp; quintile fx 1910 (2)'!AN117+'[5]soc spen &amp; quintile fx 1910 (2)'!AM51</f>
        <v>2.3045796293013581</v>
      </c>
      <c r="D6" s="111">
        <f>'[5]soc spen &amp; quintile fx 1910 (2)'!AO129+'[5]soc spen &amp; quintile fx 1910 (2)'!AO117+'[5]soc spen &amp; quintile fx 1910 (2)'!AN51</f>
        <v>5.8065206963329512</v>
      </c>
      <c r="E6" s="111">
        <f>'[5]soc spen &amp; quintile fx 1910 (2)'!AP129+'[5]soc spen &amp; quintile fx 1910 (2)'!AP117+'[5]soc spen &amp; quintile fx 1910 (2)'!AO51</f>
        <v>5.8065206963329512</v>
      </c>
      <c r="F6" s="132">
        <v>4472</v>
      </c>
      <c r="G6" s="109">
        <v>1950</v>
      </c>
      <c r="H6" s="111">
        <f>F6/1000</f>
        <v>4.4720000000000004</v>
      </c>
      <c r="I6" s="111">
        <f>E6</f>
        <v>5.8065206963329512</v>
      </c>
    </row>
    <row r="7" spans="1:9">
      <c r="A7" s="109">
        <v>1951</v>
      </c>
      <c r="B7" s="111">
        <f>'[5]soc spen &amp; quintile fx 1910 (2)'!AM130+'[5]soc spen &amp; quintile fx 1910 (2)'!AM118+'[5]soc spen &amp; quintile fx 1910 (2)'!AL52</f>
        <v>1.5385471440213578</v>
      </c>
      <c r="C7" s="111">
        <f>'[5]soc spen &amp; quintile fx 1910 (2)'!AN130+'[5]soc spen &amp; quintile fx 1910 (2)'!AN118+'[5]soc spen &amp; quintile fx 1910 (2)'!AM52</f>
        <v>2.6924575020373762</v>
      </c>
      <c r="D7" s="111">
        <f>'[5]soc spen &amp; quintile fx 1910 (2)'!AO130+'[5]soc spen &amp; quintile fx 1910 (2)'!AO118+'[5]soc spen &amp; quintile fx 1910 (2)'!AN52</f>
        <v>6.5640748805595273</v>
      </c>
      <c r="E7" s="111">
        <f>'[5]soc spen &amp; quintile fx 1910 (2)'!AP130+'[5]soc spen &amp; quintile fx 1910 (2)'!AP118+'[5]soc spen &amp; quintile fx 1910 (2)'!AO52</f>
        <v>6.5640748805595273</v>
      </c>
      <c r="F7" s="132">
        <v>5167.49</v>
      </c>
      <c r="G7" s="109">
        <v>1951</v>
      </c>
      <c r="H7" s="111">
        <f t="shared" ref="H7:H64" si="0">F7/1000</f>
        <v>5.1674899999999999</v>
      </c>
      <c r="I7" s="111">
        <f t="shared" ref="I7:I64" si="1">E7</f>
        <v>6.5640748805595273</v>
      </c>
    </row>
    <row r="8" spans="1:9">
      <c r="A8" s="109">
        <v>1952</v>
      </c>
      <c r="B8" s="111">
        <f>'[5]soc spen &amp; quintile fx 1910 (2)'!AM131+'[5]soc spen &amp; quintile fx 1910 (2)'!AM119+'[5]soc spen &amp; quintile fx 1910 (2)'!AL53</f>
        <v>1.4469051818571157</v>
      </c>
      <c r="C8" s="111">
        <f>'[5]soc spen &amp; quintile fx 1910 (2)'!AN131+'[5]soc spen &amp; quintile fx 1910 (2)'!AN119+'[5]soc spen &amp; quintile fx 1910 (2)'!AM53</f>
        <v>2.5320840682499521</v>
      </c>
      <c r="D8" s="111">
        <f>'[5]soc spen &amp; quintile fx 1910 (2)'!AO131+'[5]soc spen &amp; quintile fx 1910 (2)'!AO119+'[5]soc spen &amp; quintile fx 1910 (2)'!AN53</f>
        <v>7.0716416828145263</v>
      </c>
      <c r="E8" s="111">
        <f>'[5]soc spen &amp; quintile fx 1910 (2)'!AP131+'[5]soc spen &amp; quintile fx 1910 (2)'!AP119+'[5]soc spen &amp; quintile fx 1910 (2)'!AO53</f>
        <v>7.0716416828145263</v>
      </c>
      <c r="F8" s="132">
        <v>4867.97</v>
      </c>
      <c r="G8" s="109">
        <v>1952</v>
      </c>
      <c r="H8" s="111">
        <f t="shared" si="0"/>
        <v>4.8679700000000006</v>
      </c>
      <c r="I8" s="111">
        <f t="shared" si="1"/>
        <v>7.0716416828145263</v>
      </c>
    </row>
    <row r="9" spans="1:9">
      <c r="A9" s="109">
        <v>1953</v>
      </c>
      <c r="B9" s="111">
        <f>'[5]soc spen &amp; quintile fx 1910 (2)'!AM132+'[5]soc spen &amp; quintile fx 1910 (2)'!AM120+'[5]soc spen &amp; quintile fx 1910 (2)'!AL54</f>
        <v>1.4573939476470898</v>
      </c>
      <c r="C9" s="111">
        <f>'[5]soc spen &amp; quintile fx 1910 (2)'!AN132+'[5]soc spen &amp; quintile fx 1910 (2)'!AN120+'[5]soc spen &amp; quintile fx 1910 (2)'!AM54</f>
        <v>2.5504394083824069</v>
      </c>
      <c r="D9" s="111">
        <f>'[5]soc spen &amp; quintile fx 1910 (2)'!AO132+'[5]soc spen &amp; quintile fx 1910 (2)'!AO120+'[5]soc spen &amp; quintile fx 1910 (2)'!AN54</f>
        <v>6.6300131071348547</v>
      </c>
      <c r="E9" s="111">
        <f>'[5]soc spen &amp; quintile fx 1910 (2)'!AP132+'[5]soc spen &amp; quintile fx 1910 (2)'!AP120+'[5]soc spen &amp; quintile fx 1910 (2)'!AO54</f>
        <v>6.6300131071348547</v>
      </c>
      <c r="F9" s="132">
        <v>4976.7</v>
      </c>
      <c r="G9" s="109">
        <v>1953</v>
      </c>
      <c r="H9" s="111">
        <f t="shared" si="0"/>
        <v>4.9767000000000001</v>
      </c>
      <c r="I9" s="111">
        <f t="shared" si="1"/>
        <v>6.6300131071348547</v>
      </c>
    </row>
    <row r="10" spans="1:9">
      <c r="A10" s="109">
        <v>1954</v>
      </c>
      <c r="B10" s="111">
        <f>'[5]soc spen &amp; quintile fx 1910 (2)'!AM133+'[5]soc spen &amp; quintile fx 1910 (2)'!AM121+'[5]soc spen &amp; quintile fx 1910 (2)'!AL55</f>
        <v>1.6077320718020978</v>
      </c>
      <c r="C10" s="111">
        <f>'[5]soc spen &amp; quintile fx 1910 (2)'!AN133+'[5]soc spen &amp; quintile fx 1910 (2)'!AN121+'[5]soc spen &amp; quintile fx 1910 (2)'!AM55</f>
        <v>2.887070119752329</v>
      </c>
      <c r="D10" s="111">
        <f>'[5]soc spen &amp; quintile fx 1910 (2)'!AO133+'[5]soc spen &amp; quintile fx 1910 (2)'!AO121+'[5]soc spen &amp; quintile fx 1910 (2)'!AN55</f>
        <v>8.1022661001457994</v>
      </c>
      <c r="E10" s="111">
        <f>'[5]soc spen &amp; quintile fx 1910 (2)'!AP133+'[5]soc spen &amp; quintile fx 1910 (2)'!AP121+'[5]soc spen &amp; quintile fx 1910 (2)'!AO55</f>
        <v>8.1022661001457994</v>
      </c>
      <c r="F10" s="132">
        <v>5429.2</v>
      </c>
      <c r="G10" s="109">
        <v>1954</v>
      </c>
      <c r="H10" s="111">
        <f t="shared" si="0"/>
        <v>5.4291999999999998</v>
      </c>
      <c r="I10" s="111">
        <f t="shared" si="1"/>
        <v>8.1022661001457994</v>
      </c>
    </row>
    <row r="11" spans="1:9">
      <c r="A11" s="109">
        <v>1955</v>
      </c>
      <c r="B11" s="111">
        <f>'[5]soc spen &amp; quintile fx 1910 (2)'!AM134+'[5]soc spen &amp; quintile fx 1910 (2)'!AM122+'[5]soc spen &amp; quintile fx 1910 (2)'!AL56</f>
        <v>1.7126197331594957</v>
      </c>
      <c r="C11" s="111">
        <f>'[5]soc spen &amp; quintile fx 1910 (2)'!AN134+'[5]soc spen &amp; quintile fx 1910 (2)'!AN122+'[5]soc spen &amp; quintile fx 1910 (2)'!AM56</f>
        <v>2.9058996723163837</v>
      </c>
      <c r="D11" s="111">
        <f>'[5]soc spen &amp; quintile fx 1910 (2)'!AO134+'[5]soc spen &amp; quintile fx 1910 (2)'!AO122+'[5]soc spen &amp; quintile fx 1910 (2)'!AN56</f>
        <v>9.5937819400260729</v>
      </c>
      <c r="E11" s="111">
        <f>'[5]soc spen &amp; quintile fx 1910 (2)'!AP134+'[5]soc spen &amp; quintile fx 1910 (2)'!AP122+'[5]soc spen &amp; quintile fx 1910 (2)'!AO56</f>
        <v>10.139528453715775</v>
      </c>
      <c r="F11" s="132">
        <v>5406.6</v>
      </c>
      <c r="G11" s="109">
        <v>1955</v>
      </c>
      <c r="H11" s="111">
        <f t="shared" si="0"/>
        <v>5.4066000000000001</v>
      </c>
      <c r="I11" s="111">
        <f t="shared" si="1"/>
        <v>10.139528453715775</v>
      </c>
    </row>
    <row r="12" spans="1:9">
      <c r="A12" s="109">
        <v>1956</v>
      </c>
      <c r="B12" s="111">
        <f>'[5]soc spen &amp; quintile fx 1910 (2)'!AM135+'[5]soc spen &amp; quintile fx 1910 (2)'!AM123+'[5]soc spen &amp; quintile fx 1910 (2)'!AL57</f>
        <v>1.5559183346891343</v>
      </c>
      <c r="C12" s="111">
        <f>'[5]soc spen &amp; quintile fx 1910 (2)'!AN135+'[5]soc spen &amp; quintile fx 1910 (2)'!AN123+'[5]soc spen &amp; quintile fx 1910 (2)'!AM57</f>
        <v>2.6191695994576794</v>
      </c>
      <c r="D12" s="111">
        <f>'[5]soc spen &amp; quintile fx 1910 (2)'!AO135+'[5]soc spen &amp; quintile fx 1910 (2)'!AO123+'[5]soc spen &amp; quintile fx 1910 (2)'!AN57</f>
        <v>9.4684663836916521</v>
      </c>
      <c r="E12" s="111">
        <f>'[5]soc spen &amp; quintile fx 1910 (2)'!AP135+'[5]soc spen &amp; quintile fx 1910 (2)'!AP123+'[5]soc spen &amp; quintile fx 1910 (2)'!AO57</f>
        <v>9.9549342233197766</v>
      </c>
      <c r="F12" s="132">
        <v>5290.7</v>
      </c>
      <c r="G12" s="109">
        <v>1956</v>
      </c>
      <c r="H12" s="111">
        <f t="shared" si="0"/>
        <v>5.2907000000000002</v>
      </c>
      <c r="I12" s="111">
        <f t="shared" si="1"/>
        <v>9.9549342233197766</v>
      </c>
    </row>
    <row r="13" spans="1:9">
      <c r="A13" s="109">
        <v>1957</v>
      </c>
      <c r="B13" s="111">
        <f>'[5]soc spen &amp; quintile fx 1910 (2)'!AM136+'[5]soc spen &amp; quintile fx 1910 (2)'!AM124+'[5]soc spen &amp; quintile fx 1910 (2)'!AL58</f>
        <v>1.6178366130456105</v>
      </c>
      <c r="C13" s="111">
        <f>'[5]soc spen &amp; quintile fx 1910 (2)'!AN136+'[5]soc spen &amp; quintile fx 1910 (2)'!AN124+'[5]soc spen &amp; quintile fx 1910 (2)'!AM58</f>
        <v>2.8145687170181461</v>
      </c>
      <c r="D13" s="111">
        <f>'[5]soc spen &amp; quintile fx 1910 (2)'!AO136+'[5]soc spen &amp; quintile fx 1910 (2)'!AO124+'[5]soc spen &amp; quintile fx 1910 (2)'!AN58</f>
        <v>10.2438152262547</v>
      </c>
      <c r="E13" s="111">
        <f>'[5]soc spen &amp; quintile fx 1910 (2)'!AP136+'[5]soc spen &amp; quintile fx 1910 (2)'!AP124+'[5]soc spen &amp; quintile fx 1910 (2)'!AO58</f>
        <v>10.710866306195848</v>
      </c>
      <c r="F13" s="132">
        <v>5439.94</v>
      </c>
      <c r="G13" s="109">
        <v>1957</v>
      </c>
      <c r="H13" s="111">
        <f t="shared" si="0"/>
        <v>5.43994</v>
      </c>
      <c r="I13" s="111">
        <f t="shared" si="1"/>
        <v>10.710866306195848</v>
      </c>
    </row>
    <row r="14" spans="1:9">
      <c r="A14" s="109">
        <v>1958</v>
      </c>
      <c r="B14" s="111">
        <f>'[5]soc spen &amp; quintile fx 1910 (2)'!AM137+'[5]soc spen &amp; quintile fx 1910 (2)'!AM125+'[5]soc spen &amp; quintile fx 1910 (2)'!AL59</f>
        <v>1.783419922972489</v>
      </c>
      <c r="C14" s="111">
        <f>'[5]soc spen &amp; quintile fx 1910 (2)'!AN137+'[5]soc spen &amp; quintile fx 1910 (2)'!AN125+'[5]soc spen &amp; quintile fx 1910 (2)'!AM59</f>
        <v>3.0299709655898415</v>
      </c>
      <c r="D14" s="111">
        <f>'[5]soc spen &amp; quintile fx 1910 (2)'!AO137+'[5]soc spen &amp; quintile fx 1910 (2)'!AO125+'[5]soc spen &amp; quintile fx 1910 (2)'!AN59</f>
        <v>9.5622067388286212</v>
      </c>
      <c r="E14" s="111">
        <f>'[5]soc spen &amp; quintile fx 1910 (2)'!AP137+'[5]soc spen &amp; quintile fx 1910 (2)'!AP125+'[5]soc spen &amp; quintile fx 1910 (2)'!AO59</f>
        <v>9.5622067388286229</v>
      </c>
      <c r="F14" s="132">
        <v>4945.3599999999997</v>
      </c>
      <c r="G14" s="109">
        <v>1958</v>
      </c>
      <c r="H14" s="111">
        <f t="shared" si="0"/>
        <v>4.94536</v>
      </c>
      <c r="I14" s="111">
        <f t="shared" si="1"/>
        <v>9.5622067388286229</v>
      </c>
    </row>
    <row r="15" spans="1:9">
      <c r="A15" s="109">
        <v>1959</v>
      </c>
      <c r="B15" s="111">
        <f>'[5]soc spen &amp; quintile fx 1910 (2)'!AM138+'[5]soc spen &amp; quintile fx 1910 (2)'!AM126+'[5]soc spen &amp; quintile fx 1910 (2)'!AL60</f>
        <v>1.4439297768025776</v>
      </c>
      <c r="C15" s="111">
        <f>'[5]soc spen &amp; quintile fx 1910 (2)'!AN138+'[5]soc spen &amp; quintile fx 1910 (2)'!AN126+'[5]soc spen &amp; quintile fx 1910 (2)'!AM60</f>
        <v>2.4531180036984468</v>
      </c>
      <c r="D15" s="111">
        <f>'[5]soc spen &amp; quintile fx 1910 (2)'!AO138+'[5]soc spen &amp; quintile fx 1910 (2)'!AO126+'[5]soc spen &amp; quintile fx 1910 (2)'!AN60</f>
        <v>8.1899369095078107</v>
      </c>
      <c r="E15" s="111">
        <f>'[5]soc spen &amp; quintile fx 1910 (2)'!AP138+'[5]soc spen &amp; quintile fx 1910 (2)'!AP126+'[5]soc spen &amp; quintile fx 1910 (2)'!AO60</f>
        <v>8.1899369095078089</v>
      </c>
      <c r="F15" s="132">
        <v>4804.28</v>
      </c>
      <c r="G15" s="109">
        <v>1959</v>
      </c>
      <c r="H15" s="111">
        <f t="shared" si="0"/>
        <v>4.8042799999999994</v>
      </c>
      <c r="I15" s="111">
        <f t="shared" si="1"/>
        <v>8.1899369095078089</v>
      </c>
    </row>
    <row r="16" spans="1:9">
      <c r="A16" s="109">
        <v>1960</v>
      </c>
      <c r="B16" s="111">
        <f>'[5]soc spen &amp; quintile fx 1910 (2)'!AM139+'[5]soc spen &amp; quintile fx 1910 (2)'!AM127+'[5]soc spen &amp; quintile fx 1910 (2)'!AL61</f>
        <v>1.3661706159420559</v>
      </c>
      <c r="C16" s="111">
        <f>'[5]soc spen &amp; quintile fx 1910 (2)'!AN139+'[5]soc spen &amp; quintile fx 1910 (2)'!AN127+'[5]soc spen &amp; quintile fx 1910 (2)'!AM61</f>
        <v>2.4826619824386338</v>
      </c>
      <c r="D16" s="111">
        <f>'[5]soc spen &amp; quintile fx 1910 (2)'!AO139+'[5]soc spen &amp; quintile fx 1910 (2)'!AO127+'[5]soc spen &amp; quintile fx 1910 (2)'!AN61</f>
        <v>7.8460520656308592</v>
      </c>
      <c r="E16" s="111">
        <f>'[5]soc spen &amp; quintile fx 1910 (2)'!AP139+'[5]soc spen &amp; quintile fx 1910 (2)'!AP127+'[5]soc spen &amp; quintile fx 1910 (2)'!AO61</f>
        <v>7.8460520656308592</v>
      </c>
      <c r="F16" s="132">
        <v>4979.08</v>
      </c>
      <c r="G16" s="109">
        <v>1960</v>
      </c>
      <c r="H16" s="111">
        <f t="shared" si="0"/>
        <v>4.9790799999999997</v>
      </c>
      <c r="I16" s="111">
        <f t="shared" si="1"/>
        <v>7.8460520656308592</v>
      </c>
    </row>
    <row r="17" spans="1:9">
      <c r="A17" s="109">
        <v>1961</v>
      </c>
      <c r="B17" s="111">
        <f>'[5]soc spen &amp; quintile fx 1910 (2)'!AM140+'[5]soc spen &amp; quintile fx 1910 (2)'!AM128+'[5]soc spen &amp; quintile fx 1910 (2)'!AL62</f>
        <v>2.274147809479715</v>
      </c>
      <c r="C17" s="111">
        <f>'[5]soc spen &amp; quintile fx 1910 (2)'!AN140+'[5]soc spen &amp; quintile fx 1910 (2)'!AN128+'[5]soc spen &amp; quintile fx 1910 (2)'!AM62</f>
        <v>3.3402113876140902</v>
      </c>
      <c r="D17" s="111">
        <f>'[5]soc spen &amp; quintile fx 1910 (2)'!AO140+'[5]soc spen &amp; quintile fx 1910 (2)'!AO128+'[5]soc spen &amp; quintile fx 1910 (2)'!AN62</f>
        <v>10.385865311187544</v>
      </c>
      <c r="E17" s="111">
        <f>'[5]soc spen &amp; quintile fx 1910 (2)'!AP140+'[5]soc spen &amp; quintile fx 1910 (2)'!AP128+'[5]soc spen &amp; quintile fx 1910 (2)'!AO62</f>
        <v>10.385865311187544</v>
      </c>
      <c r="F17" s="132">
        <v>4998.59</v>
      </c>
      <c r="G17" s="109">
        <v>1961</v>
      </c>
      <c r="H17" s="111">
        <f t="shared" si="0"/>
        <v>4.9985900000000001</v>
      </c>
      <c r="I17" s="111">
        <f t="shared" si="1"/>
        <v>10.385865311187544</v>
      </c>
    </row>
    <row r="18" spans="1:9">
      <c r="A18" s="109">
        <v>1962</v>
      </c>
      <c r="B18" s="111">
        <f>'[5]soc spen &amp; quintile fx 1910 (2)'!AM141+'[5]soc spen &amp; quintile fx 1910 (2)'!AM129+'[5]soc spen &amp; quintile fx 1910 (2)'!AL63</f>
        <v>2.7453617996150093</v>
      </c>
      <c r="C18" s="111">
        <f>'[5]soc spen &amp; quintile fx 1910 (2)'!AN141+'[5]soc spen &amp; quintile fx 1910 (2)'!AN129+'[5]soc spen &amp; quintile fx 1910 (2)'!AM63</f>
        <v>4.0603076656968717</v>
      </c>
      <c r="D18" s="111">
        <f>'[5]soc spen &amp; quintile fx 1910 (2)'!AO141+'[5]soc spen &amp; quintile fx 1910 (2)'!AO129+'[5]soc spen &amp; quintile fx 1910 (2)'!AN63</f>
        <v>12.374839043352603</v>
      </c>
      <c r="E18" s="111">
        <f>'[5]soc spen &amp; quintile fx 1910 (2)'!AP141+'[5]soc spen &amp; quintile fx 1910 (2)'!AP129+'[5]soc spen &amp; quintile fx 1910 (2)'!AO63</f>
        <v>12.374839043352603</v>
      </c>
      <c r="F18" s="132">
        <v>4896.18</v>
      </c>
      <c r="G18" s="109">
        <v>1962</v>
      </c>
      <c r="H18" s="111">
        <f t="shared" si="0"/>
        <v>4.8961800000000002</v>
      </c>
      <c r="I18" s="111">
        <f t="shared" si="1"/>
        <v>12.374839043352603</v>
      </c>
    </row>
    <row r="19" spans="1:9">
      <c r="A19" s="109">
        <v>1963</v>
      </c>
      <c r="B19" s="111">
        <f>'[5]soc spen &amp; quintile fx 1910 (2)'!AM142+'[5]soc spen &amp; quintile fx 1910 (2)'!AM130+'[5]soc spen &amp; quintile fx 1910 (2)'!AL64</f>
        <v>2.5473338386765469</v>
      </c>
      <c r="C19" s="111">
        <f>'[5]soc spen &amp; quintile fx 1910 (2)'!AN142+'[5]soc spen &amp; quintile fx 1910 (2)'!AN130+'[5]soc spen &amp; quintile fx 1910 (2)'!AM64</f>
        <v>3.912068650799168</v>
      </c>
      <c r="D19" s="111">
        <f>'[5]soc spen &amp; quintile fx 1910 (2)'!AO142+'[5]soc spen &amp; quintile fx 1910 (2)'!AO130+'[5]soc spen &amp; quintile fx 1910 (2)'!AN64</f>
        <v>12.248503912467559</v>
      </c>
      <c r="E19" s="111">
        <f>'[5]soc spen &amp; quintile fx 1910 (2)'!AP142+'[5]soc spen &amp; quintile fx 1910 (2)'!AP130+'[5]soc spen &amp; quintile fx 1910 (2)'!AO64</f>
        <v>12.248503912467557</v>
      </c>
      <c r="F19" s="132">
        <v>4731.5600000000004</v>
      </c>
      <c r="G19" s="109">
        <v>1963</v>
      </c>
      <c r="H19" s="111">
        <f t="shared" si="0"/>
        <v>4.73156</v>
      </c>
      <c r="I19" s="111">
        <f t="shared" si="1"/>
        <v>12.248503912467557</v>
      </c>
    </row>
    <row r="20" spans="1:9">
      <c r="A20" s="109">
        <v>1964</v>
      </c>
      <c r="B20" s="111">
        <f>'[5]soc spen &amp; quintile fx 1910 (2)'!AM143+'[5]soc spen &amp; quintile fx 1910 (2)'!AM131+'[5]soc spen &amp; quintile fx 1910 (2)'!AL65</f>
        <v>2.3927716177157228</v>
      </c>
      <c r="C20" s="111">
        <f>'[5]soc spen &amp; quintile fx 1910 (2)'!AN143+'[5]soc spen &amp; quintile fx 1910 (2)'!AN131+'[5]soc spen &amp; quintile fx 1910 (2)'!AM65</f>
        <v>3.5893570034658602</v>
      </c>
      <c r="D20" s="111">
        <f>'[5]soc spen &amp; quintile fx 1910 (2)'!AO143+'[5]soc spen &amp; quintile fx 1910 (2)'!AO131+'[5]soc spen &amp; quintile fx 1910 (2)'!AN65</f>
        <v>11.02381755296847</v>
      </c>
      <c r="E20" s="111">
        <f>'[5]soc spen &amp; quintile fx 1910 (2)'!AP143+'[5]soc spen &amp; quintile fx 1910 (2)'!AP131+'[5]soc spen &amp; quintile fx 1910 (2)'!AO65</f>
        <v>11.023817552968472</v>
      </c>
      <c r="F20" s="132">
        <v>4764.8500000000004</v>
      </c>
      <c r="G20" s="109">
        <v>1964</v>
      </c>
      <c r="H20" s="111">
        <f t="shared" si="0"/>
        <v>4.76485</v>
      </c>
      <c r="I20" s="111">
        <f t="shared" si="1"/>
        <v>11.023817552968472</v>
      </c>
    </row>
    <row r="21" spans="1:9">
      <c r="A21" s="109">
        <v>1965</v>
      </c>
      <c r="B21" s="111">
        <f>'[5]soc spen &amp; quintile fx 1910 (2)'!AM144+'[5]soc spen &amp; quintile fx 1910 (2)'!AM132+'[5]soc spen &amp; quintile fx 1910 (2)'!AL66</f>
        <v>3.687693503594121</v>
      </c>
      <c r="C21" s="111">
        <f>'[5]soc spen &amp; quintile fx 1910 (2)'!AN144+'[5]soc spen &amp; quintile fx 1910 (2)'!AN132+'[5]soc spen &amp; quintile fx 1910 (2)'!AM66</f>
        <v>4.7972755771600744</v>
      </c>
      <c r="D21" s="111">
        <f>'[5]soc spen &amp; quintile fx 1910 (2)'!AO144+'[5]soc spen &amp; quintile fx 1910 (2)'!AO132+'[5]soc spen &amp; quintile fx 1910 (2)'!AN66</f>
        <v>10.324215712204271</v>
      </c>
      <c r="E21" s="111">
        <f>'[5]soc spen &amp; quintile fx 1910 (2)'!AP144+'[5]soc spen &amp; quintile fx 1910 (2)'!AP132+'[5]soc spen &amp; quintile fx 1910 (2)'!AO66</f>
        <v>10.324215712204273</v>
      </c>
      <c r="F21" s="132">
        <v>4635.6099999999997</v>
      </c>
      <c r="G21" s="109">
        <v>1965</v>
      </c>
      <c r="H21" s="111">
        <f t="shared" si="0"/>
        <v>4.6356099999999998</v>
      </c>
      <c r="I21" s="111">
        <f t="shared" si="1"/>
        <v>10.324215712204273</v>
      </c>
    </row>
    <row r="22" spans="1:9">
      <c r="A22" s="109">
        <v>1966</v>
      </c>
      <c r="B22" s="111">
        <f>'[5]soc spen &amp; quintile fx 1910 (2)'!AM145+'[5]soc spen &amp; quintile fx 1910 (2)'!AM133+'[5]soc spen &amp; quintile fx 1910 (2)'!AL67</f>
        <v>2.8179285758196233</v>
      </c>
      <c r="C22" s="111">
        <f>'[5]soc spen &amp; quintile fx 1910 (2)'!AN145+'[5]soc spen &amp; quintile fx 1910 (2)'!AN133+'[5]soc spen &amp; quintile fx 1910 (2)'!AM67</f>
        <v>3.8140883632470199</v>
      </c>
      <c r="D22" s="111">
        <f>'[5]soc spen &amp; quintile fx 1910 (2)'!AO145+'[5]soc spen &amp; quintile fx 1910 (2)'!AO133+'[5]soc spen &amp; quintile fx 1910 (2)'!AN67</f>
        <v>8.9180240830012245</v>
      </c>
      <c r="E22" s="111">
        <f>'[5]soc spen &amp; quintile fx 1910 (2)'!AP145+'[5]soc spen &amp; quintile fx 1910 (2)'!AP133+'[5]soc spen &amp; quintile fx 1910 (2)'!AO67</f>
        <v>8.9180240830012245</v>
      </c>
      <c r="F22" s="132">
        <v>4781.9399999999996</v>
      </c>
      <c r="G22" s="109">
        <v>1966</v>
      </c>
      <c r="H22" s="111">
        <f t="shared" si="0"/>
        <v>4.7819399999999996</v>
      </c>
      <c r="I22" s="111">
        <f t="shared" si="1"/>
        <v>8.9180240830012245</v>
      </c>
    </row>
    <row r="23" spans="1:9">
      <c r="A23" s="109">
        <v>1967</v>
      </c>
      <c r="B23" s="111">
        <f>'[5]soc spen &amp; quintile fx 1910 (2)'!AM146+'[5]soc spen &amp; quintile fx 1910 (2)'!AM134+'[5]soc spen &amp; quintile fx 1910 (2)'!AL68</f>
        <v>3.765902863369019</v>
      </c>
      <c r="C23" s="111">
        <f>'[5]soc spen &amp; quintile fx 1910 (2)'!AN146+'[5]soc spen &amp; quintile fx 1910 (2)'!AN134+'[5]soc spen &amp; quintile fx 1910 (2)'!AM68</f>
        <v>4.9175297748076066</v>
      </c>
      <c r="D23" s="111">
        <f>'[5]soc spen &amp; quintile fx 1910 (2)'!AO146+'[5]soc spen &amp; quintile fx 1910 (2)'!AO134+'[5]soc spen &amp; quintile fx 1910 (2)'!AN68</f>
        <v>10.300347771070523</v>
      </c>
      <c r="E23" s="111">
        <f>'[5]soc spen &amp; quintile fx 1910 (2)'!AP146+'[5]soc spen &amp; quintile fx 1910 (2)'!AP134+'[5]soc spen &amp; quintile fx 1910 (2)'!AO68</f>
        <v>10.300347771070523</v>
      </c>
      <c r="F23" s="132">
        <v>4624.7700000000004</v>
      </c>
      <c r="G23" s="109">
        <v>1967</v>
      </c>
      <c r="H23" s="111">
        <f t="shared" si="0"/>
        <v>4.6247700000000007</v>
      </c>
      <c r="I23" s="111">
        <f t="shared" si="1"/>
        <v>10.300347771070523</v>
      </c>
    </row>
    <row r="24" spans="1:9">
      <c r="A24" s="109">
        <v>1968</v>
      </c>
      <c r="B24" s="111">
        <f>'[5]soc spen &amp; quintile fx 1910 (2)'!AM147+'[5]soc spen &amp; quintile fx 1910 (2)'!AM135+'[5]soc spen &amp; quintile fx 1910 (2)'!AL69</f>
        <v>2.9985438826462127</v>
      </c>
      <c r="C24" s="111">
        <f>'[5]soc spen &amp; quintile fx 1910 (2)'!AN147+'[5]soc spen &amp; quintile fx 1910 (2)'!AN135+'[5]soc spen &amp; quintile fx 1910 (2)'!AM69</f>
        <v>4.7201171407010234</v>
      </c>
      <c r="D24" s="111">
        <f>'[5]soc spen &amp; quintile fx 1910 (2)'!AO147+'[5]soc spen &amp; quintile fx 1910 (2)'!AO135+'[5]soc spen &amp; quintile fx 1910 (2)'!AN69</f>
        <v>13.415844317944561</v>
      </c>
      <c r="E24" s="111">
        <f>'[5]soc spen &amp; quintile fx 1910 (2)'!AP147+'[5]soc spen &amp; quintile fx 1910 (2)'!AP135+'[5]soc spen &amp; quintile fx 1910 (2)'!AO69</f>
        <v>13.416597524672452</v>
      </c>
      <c r="F24" s="132">
        <v>4592.5200000000004</v>
      </c>
      <c r="G24" s="109">
        <v>1968</v>
      </c>
      <c r="H24" s="111">
        <f t="shared" si="0"/>
        <v>4.5925200000000004</v>
      </c>
      <c r="I24" s="111">
        <f t="shared" si="1"/>
        <v>13.416597524672452</v>
      </c>
    </row>
    <row r="25" spans="1:9">
      <c r="A25" s="109">
        <v>1969</v>
      </c>
      <c r="B25" s="111">
        <f>'[5]soc spen &amp; quintile fx 1910 (2)'!AM148+'[5]soc spen &amp; quintile fx 1910 (2)'!AM136+'[5]soc spen &amp; quintile fx 1910 (2)'!AL70</f>
        <v>3.5172347610547599</v>
      </c>
      <c r="C25" s="111">
        <f>'[5]soc spen &amp; quintile fx 1910 (2)'!AN148+'[5]soc spen &amp; quintile fx 1910 (2)'!AN136+'[5]soc spen &amp; quintile fx 1910 (2)'!AM70</f>
        <v>5.4255056800766006</v>
      </c>
      <c r="D25" s="111">
        <f>'[5]soc spen &amp; quintile fx 1910 (2)'!AO148+'[5]soc spen &amp; quintile fx 1910 (2)'!AO136+'[5]soc spen &amp; quintile fx 1910 (2)'!AN70</f>
        <v>11.540447674796482</v>
      </c>
      <c r="E25" s="111">
        <f>'[5]soc spen &amp; quintile fx 1910 (2)'!AP148+'[5]soc spen &amp; quintile fx 1910 (2)'!AP136+'[5]soc spen &amp; quintile fx 1910 (2)'!AO70</f>
        <v>11.540447674796482</v>
      </c>
      <c r="F25" s="132">
        <v>4906.29</v>
      </c>
      <c r="G25" s="109">
        <v>1969</v>
      </c>
      <c r="H25" s="111">
        <f t="shared" si="0"/>
        <v>4.9062900000000003</v>
      </c>
      <c r="I25" s="111">
        <f t="shared" si="1"/>
        <v>11.540447674796482</v>
      </c>
    </row>
    <row r="26" spans="1:9">
      <c r="A26" s="109">
        <v>1970</v>
      </c>
      <c r="B26" s="111">
        <f>'[5]soc spen &amp; quintile fx 1910 (2)'!AM149+'[5]soc spen &amp; quintile fx 1910 (2)'!AM137+'[5]soc spen &amp; quintile fx 1910 (2)'!AL71</f>
        <v>3.1293194042099093</v>
      </c>
      <c r="C26" s="111">
        <f>'[5]soc spen &amp; quintile fx 1910 (2)'!AN149+'[5]soc spen &amp; quintile fx 1910 (2)'!AN137+'[5]soc spen &amp; quintile fx 1910 (2)'!AM71</f>
        <v>5.1512840182133237</v>
      </c>
      <c r="D26" s="111">
        <f>'[5]soc spen &amp; quintile fx 1910 (2)'!AO149+'[5]soc spen &amp; quintile fx 1910 (2)'!AO137+'[5]soc spen &amp; quintile fx 1910 (2)'!AN71</f>
        <v>11.117152782088343</v>
      </c>
      <c r="E26" s="111">
        <f>'[5]soc spen &amp; quintile fx 1910 (2)'!AP149+'[5]soc spen &amp; quintile fx 1910 (2)'!AP137+'[5]soc spen &amp; quintile fx 1910 (2)'!AO71</f>
        <v>11.117152782088345</v>
      </c>
      <c r="F26" s="132">
        <v>5076.79</v>
      </c>
      <c r="G26" s="109">
        <v>1970</v>
      </c>
      <c r="H26" s="111">
        <f t="shared" si="0"/>
        <v>5.0767899999999999</v>
      </c>
      <c r="I26" s="111">
        <f t="shared" si="1"/>
        <v>11.117152782088345</v>
      </c>
    </row>
    <row r="27" spans="1:9">
      <c r="A27" s="109">
        <v>1971</v>
      </c>
      <c r="B27" s="111">
        <f>'[5]soc spen &amp; quintile fx 1910 (2)'!AM150+'[5]soc spen &amp; quintile fx 1910 (2)'!AM138+'[5]soc spen &amp; quintile fx 1910 (2)'!AL72</f>
        <v>3.2121091095335483</v>
      </c>
      <c r="C27" s="111">
        <f>'[5]soc spen &amp; quintile fx 1910 (2)'!AN150+'[5]soc spen &amp; quintile fx 1910 (2)'!AN138+'[5]soc spen &amp; quintile fx 1910 (2)'!AM72</f>
        <v>5.1828179547295541</v>
      </c>
      <c r="D27" s="111">
        <f>'[5]soc spen &amp; quintile fx 1910 (2)'!AO150+'[5]soc spen &amp; quintile fx 1910 (2)'!AO138+'[5]soc spen &amp; quintile fx 1910 (2)'!AN72</f>
        <v>12.31483053564331</v>
      </c>
      <c r="E27" s="111">
        <f>'[5]soc spen &amp; quintile fx 1910 (2)'!AP150+'[5]soc spen &amp; quintile fx 1910 (2)'!AP138+'[5]soc spen &amp; quintile fx 1910 (2)'!AO72</f>
        <v>12.314830535643308</v>
      </c>
      <c r="F27" s="132">
        <v>5117.2700000000004</v>
      </c>
      <c r="G27" s="109">
        <v>1971</v>
      </c>
      <c r="H27" s="111">
        <f t="shared" si="0"/>
        <v>5.1172700000000004</v>
      </c>
      <c r="I27" s="111">
        <f t="shared" si="1"/>
        <v>12.314830535643308</v>
      </c>
    </row>
    <row r="28" spans="1:9">
      <c r="A28" s="109">
        <v>1972</v>
      </c>
      <c r="B28" s="111">
        <f>'[5]soc spen &amp; quintile fx 1910 (2)'!AM151+'[5]soc spen &amp; quintile fx 1910 (2)'!AM139+'[5]soc spen &amp; quintile fx 1910 (2)'!AL73</f>
        <v>2.5108194489963491</v>
      </c>
      <c r="C28" s="111">
        <f>'[5]soc spen &amp; quintile fx 1910 (2)'!AN151+'[5]soc spen &amp; quintile fx 1910 (2)'!AN139+'[5]soc spen &amp; quintile fx 1910 (2)'!AM73</f>
        <v>4.0452091122718956</v>
      </c>
      <c r="D28" s="111">
        <f>'[5]soc spen &amp; quintile fx 1910 (2)'!AO151+'[5]soc spen &amp; quintile fx 1910 (2)'!AO139+'[5]soc spen &amp; quintile fx 1910 (2)'!AN73</f>
        <v>10.45372167796295</v>
      </c>
      <c r="E28" s="111">
        <f>'[5]soc spen &amp; quintile fx 1910 (2)'!AP151+'[5]soc spen &amp; quintile fx 1910 (2)'!AP139+'[5]soc spen &amp; quintile fx 1910 (2)'!AO73</f>
        <v>10.45372167796295</v>
      </c>
      <c r="F28" s="132">
        <v>4953.8100000000004</v>
      </c>
      <c r="G28" s="109">
        <v>1972</v>
      </c>
      <c r="H28" s="111">
        <f t="shared" si="0"/>
        <v>4.9538100000000007</v>
      </c>
      <c r="I28" s="111">
        <f t="shared" si="1"/>
        <v>10.45372167796295</v>
      </c>
    </row>
    <row r="29" spans="1:9">
      <c r="A29" s="109">
        <v>1973</v>
      </c>
      <c r="B29" s="111">
        <f>'[5]soc spen &amp; quintile fx 1910 (2)'!AM152+'[5]soc spen &amp; quintile fx 1910 (2)'!AM140+'[5]soc spen &amp; quintile fx 1910 (2)'!AL74</f>
        <v>2.6064666317414589</v>
      </c>
      <c r="C29" s="111">
        <f>'[5]soc spen &amp; quintile fx 1910 (2)'!AN152+'[5]soc spen &amp; quintile fx 1910 (2)'!AN140+'[5]soc spen &amp; quintile fx 1910 (2)'!AM74</f>
        <v>4.175994146222747</v>
      </c>
      <c r="D29" s="111">
        <f>'[5]soc spen &amp; quintile fx 1910 (2)'!AO152+'[5]soc spen &amp; quintile fx 1910 (2)'!AO140+'[5]soc spen &amp; quintile fx 1910 (2)'!AN74</f>
        <v>9.7595809867473342</v>
      </c>
      <c r="E29" s="111">
        <f>'[5]soc spen &amp; quintile fx 1910 (2)'!AP152+'[5]soc spen &amp; quintile fx 1910 (2)'!AP140+'[5]soc spen &amp; quintile fx 1910 (2)'!AO74</f>
        <v>9.7595809867473342</v>
      </c>
      <c r="F29" s="132">
        <v>4963.0200000000004</v>
      </c>
      <c r="G29" s="109">
        <v>1973</v>
      </c>
      <c r="H29" s="111">
        <f t="shared" si="0"/>
        <v>4.9630200000000002</v>
      </c>
      <c r="I29" s="111">
        <f t="shared" si="1"/>
        <v>9.7595809867473342</v>
      </c>
    </row>
    <row r="30" spans="1:9">
      <c r="A30" s="109">
        <v>1974</v>
      </c>
      <c r="B30" s="111">
        <f>'[5]soc spen &amp; quintile fx 1910 (2)'!AM153+'[5]soc spen &amp; quintile fx 1910 (2)'!AM141+'[5]soc spen &amp; quintile fx 1910 (2)'!AL75</f>
        <v>2.8423380185341305</v>
      </c>
      <c r="C30" s="111">
        <f>'[5]soc spen &amp; quintile fx 1910 (2)'!AN153+'[5]soc spen &amp; quintile fx 1910 (2)'!AN141+'[5]soc spen &amp; quintile fx 1910 (2)'!AM75</f>
        <v>5.5992640420884765</v>
      </c>
      <c r="D30" s="111">
        <f>'[5]soc spen &amp; quintile fx 1910 (2)'!AO153+'[5]soc spen &amp; quintile fx 1910 (2)'!AO141+'[5]soc spen &amp; quintile fx 1910 (2)'!AN75</f>
        <v>16.220430479880712</v>
      </c>
      <c r="E30" s="111">
        <f>'[5]soc spen &amp; quintile fx 1910 (2)'!AP153+'[5]soc spen &amp; quintile fx 1910 (2)'!AP141+'[5]soc spen &amp; quintile fx 1910 (2)'!AO75</f>
        <v>17.127780451688544</v>
      </c>
      <c r="F30" s="132">
        <v>5072.59</v>
      </c>
      <c r="G30" s="109">
        <v>1974</v>
      </c>
      <c r="H30" s="111">
        <f t="shared" si="0"/>
        <v>5.0725899999999999</v>
      </c>
      <c r="I30" s="111">
        <f t="shared" si="1"/>
        <v>17.127780451688544</v>
      </c>
    </row>
    <row r="31" spans="1:9">
      <c r="A31" s="109">
        <v>1975</v>
      </c>
      <c r="B31" s="111">
        <f>'[5]soc spen &amp; quintile fx 1910 (2)'!AM154+'[5]soc spen &amp; quintile fx 1910 (2)'!AM142+'[5]soc spen &amp; quintile fx 1910 (2)'!AL76</f>
        <v>2.5279178590068003</v>
      </c>
      <c r="C31" s="111">
        <f>'[5]soc spen &amp; quintile fx 1910 (2)'!AN154+'[5]soc spen &amp; quintile fx 1910 (2)'!AN142+'[5]soc spen &amp; quintile fx 1910 (2)'!AM76</f>
        <v>3.896560471257366</v>
      </c>
      <c r="D31" s="111">
        <f>'[5]soc spen &amp; quintile fx 1910 (2)'!AO154+'[5]soc spen &amp; quintile fx 1910 (2)'!AO142+'[5]soc spen &amp; quintile fx 1910 (2)'!AN76</f>
        <v>14.229386766054422</v>
      </c>
      <c r="E31" s="111">
        <f>'[5]soc spen &amp; quintile fx 1910 (2)'!AP154+'[5]soc spen &amp; quintile fx 1910 (2)'!AP142+'[5]soc spen &amp; quintile fx 1910 (2)'!AO76</f>
        <v>14.998637565384163</v>
      </c>
      <c r="F31" s="132">
        <v>5417.48</v>
      </c>
      <c r="G31" s="109">
        <v>1975</v>
      </c>
      <c r="H31" s="111">
        <f t="shared" si="0"/>
        <v>5.4174799999999994</v>
      </c>
      <c r="I31" s="111">
        <f t="shared" si="1"/>
        <v>14.998637565384163</v>
      </c>
    </row>
    <row r="32" spans="1:9">
      <c r="A32" s="109">
        <v>1976</v>
      </c>
      <c r="B32" s="111">
        <f>'[5]soc spen &amp; quintile fx 1910 (2)'!AM155+'[5]soc spen &amp; quintile fx 1910 (2)'!AM143+'[5]soc spen &amp; quintile fx 1910 (2)'!AL77</f>
        <v>2.5882932442347921</v>
      </c>
      <c r="C32" s="111">
        <f>'[5]soc spen &amp; quintile fx 1910 (2)'!AN155+'[5]soc spen &amp; quintile fx 1910 (2)'!AN143+'[5]soc spen &amp; quintile fx 1910 (2)'!AM77</f>
        <v>4.1212502705332525</v>
      </c>
      <c r="D32" s="111">
        <f>'[5]soc spen &amp; quintile fx 1910 (2)'!AO155+'[5]soc spen &amp; quintile fx 1910 (2)'!AO143+'[5]soc spen &amp; quintile fx 1910 (2)'!AN77</f>
        <v>15.10321505946842</v>
      </c>
      <c r="E32" s="111">
        <f>'[5]soc spen &amp; quintile fx 1910 (2)'!AP155+'[5]soc spen &amp; quintile fx 1910 (2)'!AP143+'[5]soc spen &amp; quintile fx 1910 (2)'!AO77</f>
        <v>15.717655209276419</v>
      </c>
      <c r="F32" s="132">
        <v>5638.81</v>
      </c>
      <c r="G32" s="109">
        <v>1976</v>
      </c>
      <c r="H32" s="111">
        <f t="shared" si="0"/>
        <v>5.6388100000000003</v>
      </c>
      <c r="I32" s="111">
        <f t="shared" si="1"/>
        <v>15.717655209276419</v>
      </c>
    </row>
    <row r="33" spans="1:9">
      <c r="A33" s="109">
        <v>1977</v>
      </c>
      <c r="B33" s="111">
        <f>'[5]soc spen &amp; quintile fx 1910 (2)'!AM156+'[5]soc spen &amp; quintile fx 1910 (2)'!AM144+'[5]soc spen &amp; quintile fx 1910 (2)'!AL78</f>
        <v>2.6786976869894206</v>
      </c>
      <c r="C33" s="111">
        <f>'[5]soc spen &amp; quintile fx 1910 (2)'!AN156+'[5]soc spen &amp; quintile fx 1910 (2)'!AN144+'[5]soc spen &amp; quintile fx 1910 (2)'!AM78</f>
        <v>4.3950360402904201</v>
      </c>
      <c r="D33" s="111">
        <f>'[5]soc spen &amp; quintile fx 1910 (2)'!AO156+'[5]soc spen &amp; quintile fx 1910 (2)'!AO144+'[5]soc spen &amp; quintile fx 1910 (2)'!AN78</f>
        <v>15.599049737734646</v>
      </c>
      <c r="E33" s="111">
        <f>'[5]soc spen &amp; quintile fx 1910 (2)'!AP156+'[5]soc spen &amp; quintile fx 1910 (2)'!AP144+'[5]soc spen &amp; quintile fx 1910 (2)'!AO78</f>
        <v>16.125376935532863</v>
      </c>
      <c r="F33" s="132">
        <v>5756.3</v>
      </c>
      <c r="G33" s="109">
        <v>1977</v>
      </c>
      <c r="H33" s="111">
        <f t="shared" si="0"/>
        <v>5.7563000000000004</v>
      </c>
      <c r="I33" s="111">
        <f t="shared" si="1"/>
        <v>16.125376935532863</v>
      </c>
    </row>
    <row r="34" spans="1:9">
      <c r="A34" s="109">
        <v>1978</v>
      </c>
      <c r="B34" s="111">
        <f>'[5]soc spen &amp; quintile fx 1910 (2)'!AM157+'[5]soc spen &amp; quintile fx 1910 (2)'!AM145+'[5]soc spen &amp; quintile fx 1910 (2)'!AL79</f>
        <v>2.1667522041060456</v>
      </c>
      <c r="C34" s="111">
        <f>'[5]soc spen &amp; quintile fx 1910 (2)'!AN157+'[5]soc spen &amp; quintile fx 1910 (2)'!AN145+'[5]soc spen &amp; quintile fx 1910 (2)'!AM79</f>
        <v>3.9276581707403806</v>
      </c>
      <c r="D34" s="111">
        <f>'[5]soc spen &amp; quintile fx 1910 (2)'!AO157+'[5]soc spen &amp; quintile fx 1910 (2)'!AO145+'[5]soc spen &amp; quintile fx 1910 (2)'!AN79</f>
        <v>12.891310832848365</v>
      </c>
      <c r="E34" s="111">
        <f>'[5]soc spen &amp; quintile fx 1910 (2)'!AP157+'[5]soc spen &amp; quintile fx 1910 (2)'!AP145+'[5]soc spen &amp; quintile fx 1910 (2)'!AO79</f>
        <v>13.344178518558033</v>
      </c>
      <c r="F34" s="132">
        <v>6087.21</v>
      </c>
      <c r="G34" s="109">
        <v>1978</v>
      </c>
      <c r="H34" s="111">
        <f t="shared" si="0"/>
        <v>6.0872099999999998</v>
      </c>
      <c r="I34" s="111">
        <f t="shared" si="1"/>
        <v>13.344178518558033</v>
      </c>
    </row>
    <row r="35" spans="1:9">
      <c r="A35" s="109">
        <v>1979</v>
      </c>
      <c r="B35" s="111">
        <f>'[5]soc spen &amp; quintile fx 1910 (2)'!AM158+'[5]soc spen &amp; quintile fx 1910 (2)'!AM146+'[5]soc spen &amp; quintile fx 1910 (2)'!AL80</f>
        <v>2.0271957035710453</v>
      </c>
      <c r="C35" s="111">
        <f>'[5]soc spen &amp; quintile fx 1910 (2)'!AN158+'[5]soc spen &amp; quintile fx 1910 (2)'!AN146+'[5]soc spen &amp; quintile fx 1910 (2)'!AM80</f>
        <v>3.6864213062549247</v>
      </c>
      <c r="D35" s="111">
        <f>'[5]soc spen &amp; quintile fx 1910 (2)'!AO158+'[5]soc spen &amp; quintile fx 1910 (2)'!AO146+'[5]soc spen &amp; quintile fx 1910 (2)'!AN80</f>
        <v>11.328933993532319</v>
      </c>
      <c r="E35" s="111">
        <f>'[5]soc spen &amp; quintile fx 1910 (2)'!AP158+'[5]soc spen &amp; quintile fx 1910 (2)'!AP146+'[5]soc spen &amp; quintile fx 1910 (2)'!AO80</f>
        <v>11.723343682813157</v>
      </c>
      <c r="F35" s="132">
        <v>6588.02</v>
      </c>
      <c r="G35" s="109">
        <v>1979</v>
      </c>
      <c r="H35" s="111">
        <f t="shared" si="0"/>
        <v>6.5880200000000002</v>
      </c>
      <c r="I35" s="111">
        <f t="shared" si="1"/>
        <v>11.723343682813157</v>
      </c>
    </row>
    <row r="36" spans="1:9">
      <c r="A36" s="109">
        <v>1980</v>
      </c>
      <c r="B36" s="111">
        <f>'[5]soc spen &amp; quintile fx 1910 (2)'!AM159+'[5]soc spen &amp; quintile fx 1910 (2)'!AM147+'[5]soc spen &amp; quintile fx 1910 (2)'!AL81</f>
        <v>2.2167020186690913</v>
      </c>
      <c r="C36" s="111">
        <f>'[5]soc spen &amp; quintile fx 1910 (2)'!AN159+'[5]soc spen &amp; quintile fx 1910 (2)'!AN147+'[5]soc spen &amp; quintile fx 1910 (2)'!AM81</f>
        <v>3.9196689819603328</v>
      </c>
      <c r="D36" s="111">
        <f>'[5]soc spen &amp; quintile fx 1910 (2)'!AO159+'[5]soc spen &amp; quintile fx 1910 (2)'!AO147+'[5]soc spen &amp; quintile fx 1910 (2)'!AN81</f>
        <v>13.251731971576421</v>
      </c>
      <c r="E36" s="111">
        <f>'[5]soc spen &amp; quintile fx 1910 (2)'!AP159+'[5]soc spen &amp; quintile fx 1910 (2)'!AP147+'[5]soc spen &amp; quintile fx 1910 (2)'!AO81</f>
        <v>13.669159828333388</v>
      </c>
      <c r="F36" s="132">
        <v>6947.87</v>
      </c>
      <c r="G36" s="109">
        <v>1980</v>
      </c>
      <c r="H36" s="111">
        <f t="shared" si="0"/>
        <v>6.94787</v>
      </c>
      <c r="I36" s="111">
        <f t="shared" si="1"/>
        <v>13.669159828333388</v>
      </c>
    </row>
    <row r="37" spans="1:9">
      <c r="A37" s="109">
        <v>1981</v>
      </c>
      <c r="B37" s="111">
        <f>'[5]soc spen &amp; quintile fx 1910 (2)'!AM160+'[5]soc spen &amp; quintile fx 1910 (2)'!AM148+'[5]soc spen &amp; quintile fx 1910 (2)'!AL82</f>
        <v>2.4077978006726664</v>
      </c>
      <c r="C37" s="111">
        <f>'[5]soc spen &amp; quintile fx 1910 (2)'!AN160+'[5]soc spen &amp; quintile fx 1910 (2)'!AN148+'[5]soc spen &amp; quintile fx 1910 (2)'!AM82</f>
        <v>4.34219073046118</v>
      </c>
      <c r="D37" s="111">
        <f>'[5]soc spen &amp; quintile fx 1910 (2)'!AO160+'[5]soc spen &amp; quintile fx 1910 (2)'!AO148+'[5]soc spen &amp; quintile fx 1910 (2)'!AN82</f>
        <v>16.115631618041469</v>
      </c>
      <c r="E37" s="111">
        <f>'[5]soc spen &amp; quintile fx 1910 (2)'!AP160+'[5]soc spen &amp; quintile fx 1910 (2)'!AP148+'[5]soc spen &amp; quintile fx 1910 (2)'!AO82</f>
        <v>16.584285074267481</v>
      </c>
      <c r="F37" s="132">
        <v>6920.71</v>
      </c>
      <c r="G37" s="109">
        <v>1981</v>
      </c>
      <c r="H37" s="111">
        <f t="shared" si="0"/>
        <v>6.9207099999999997</v>
      </c>
      <c r="I37" s="111">
        <f t="shared" si="1"/>
        <v>16.584285074267481</v>
      </c>
    </row>
    <row r="38" spans="1:9">
      <c r="A38" s="109">
        <v>1982</v>
      </c>
      <c r="B38" s="111">
        <f>'[5]soc spen &amp; quintile fx 1910 (2)'!AM161+'[5]soc spen &amp; quintile fx 1910 (2)'!AM149+'[5]soc spen &amp; quintile fx 1910 (2)'!AL83</f>
        <v>2.7469488576882304</v>
      </c>
      <c r="C38" s="111">
        <f>'[5]soc spen &amp; quintile fx 1910 (2)'!AN161+'[5]soc spen &amp; quintile fx 1910 (2)'!AN149+'[5]soc spen &amp; quintile fx 1910 (2)'!AM83</f>
        <v>4.834722948413483</v>
      </c>
      <c r="D38" s="111">
        <f>'[5]soc spen &amp; quintile fx 1910 (2)'!AO161+'[5]soc spen &amp; quintile fx 1910 (2)'!AO149+'[5]soc spen &amp; quintile fx 1910 (2)'!AN83</f>
        <v>19.099132169730158</v>
      </c>
      <c r="E38" s="111">
        <f>'[5]soc spen &amp; quintile fx 1910 (2)'!AP161+'[5]soc spen &amp; quintile fx 1910 (2)'!AP149+'[5]soc spen &amp; quintile fx 1910 (2)'!AO83</f>
        <v>19.757697162003812</v>
      </c>
      <c r="F38" s="132">
        <v>6145.56</v>
      </c>
      <c r="G38" s="109">
        <v>1982</v>
      </c>
      <c r="H38" s="111">
        <f t="shared" si="0"/>
        <v>6.1455600000000006</v>
      </c>
      <c r="I38" s="111">
        <f t="shared" si="1"/>
        <v>19.757697162003812</v>
      </c>
    </row>
    <row r="39" spans="1:9">
      <c r="A39" s="109">
        <v>1983</v>
      </c>
      <c r="B39" s="111">
        <f>'[5]soc spen &amp; quintile fx 1910 (2)'!AM162+'[5]soc spen &amp; quintile fx 1910 (2)'!AM150+'[5]soc spen &amp; quintile fx 1910 (2)'!AL84</f>
        <v>2.3722607467919308</v>
      </c>
      <c r="C39" s="111">
        <f>'[5]soc spen &amp; quintile fx 1910 (2)'!AN162+'[5]soc spen &amp; quintile fx 1910 (2)'!AN150+'[5]soc spen &amp; quintile fx 1910 (2)'!AM84</f>
        <v>4.2798907027255062</v>
      </c>
      <c r="D39" s="111">
        <f>'[5]soc spen &amp; quintile fx 1910 (2)'!AO162+'[5]soc spen &amp; quintile fx 1910 (2)'!AO150+'[5]soc spen &amp; quintile fx 1910 (2)'!AN84</f>
        <v>16.359563333713382</v>
      </c>
      <c r="E39" s="111">
        <f>'[5]soc spen &amp; quintile fx 1910 (2)'!AP162+'[5]soc spen &amp; quintile fx 1910 (2)'!AP150+'[5]soc spen &amp; quintile fx 1910 (2)'!AO84</f>
        <v>16.91595224214301</v>
      </c>
      <c r="F39" s="132">
        <v>5435.91</v>
      </c>
      <c r="G39" s="109">
        <v>1983</v>
      </c>
      <c r="H39" s="111">
        <f t="shared" si="0"/>
        <v>5.4359099999999998</v>
      </c>
      <c r="I39" s="111">
        <f t="shared" si="1"/>
        <v>16.91595224214301</v>
      </c>
    </row>
    <row r="40" spans="1:9">
      <c r="A40" s="109">
        <v>1984</v>
      </c>
      <c r="B40" s="111">
        <f>'[5]soc spen &amp; quintile fx 1910 (2)'!AM163+'[5]soc spen &amp; quintile fx 1910 (2)'!AM151+'[5]soc spen &amp; quintile fx 1910 (2)'!AL85</f>
        <v>2.2423957970054245</v>
      </c>
      <c r="C40" s="111">
        <f>'[5]soc spen &amp; quintile fx 1910 (2)'!AN163+'[5]soc spen &amp; quintile fx 1910 (2)'!AN151+'[5]soc spen &amp; quintile fx 1910 (2)'!AM85</f>
        <v>4.2058882583624175</v>
      </c>
      <c r="D40" s="111">
        <f>'[5]soc spen &amp; quintile fx 1910 (2)'!AO163+'[5]soc spen &amp; quintile fx 1910 (2)'!AO151+'[5]soc spen &amp; quintile fx 1910 (2)'!AN85</f>
        <v>14.324295995904963</v>
      </c>
      <c r="E40" s="111">
        <f>'[5]soc spen &amp; quintile fx 1910 (2)'!AP163+'[5]soc spen &amp; quintile fx 1910 (2)'!AP151+'[5]soc spen &amp; quintile fx 1910 (2)'!AO85</f>
        <v>14.945397277658643</v>
      </c>
      <c r="F40" s="132">
        <v>5250.79</v>
      </c>
      <c r="G40" s="109">
        <v>1984</v>
      </c>
      <c r="H40" s="111">
        <f t="shared" si="0"/>
        <v>5.2507900000000003</v>
      </c>
      <c r="I40" s="111">
        <f t="shared" si="1"/>
        <v>14.945397277658643</v>
      </c>
    </row>
    <row r="41" spans="1:9">
      <c r="A41" s="109">
        <v>1985</v>
      </c>
      <c r="B41" s="111">
        <f>'[5]soc spen &amp; quintile fx 1910 (2)'!AM164+'[5]soc spen &amp; quintile fx 1910 (2)'!AM152+'[5]soc spen &amp; quintile fx 1910 (2)'!AL86</f>
        <v>2.108967407986599</v>
      </c>
      <c r="C41" s="111">
        <f>'[5]soc spen &amp; quintile fx 1910 (2)'!AN164+'[5]soc spen &amp; quintile fx 1910 (2)'!AN152+'[5]soc spen &amp; quintile fx 1910 (2)'!AM86</f>
        <v>4.5038044371368873</v>
      </c>
      <c r="D41" s="111">
        <f>'[5]soc spen &amp; quintile fx 1910 (2)'!AO164+'[5]soc spen &amp; quintile fx 1910 (2)'!AO152+'[5]soc spen &amp; quintile fx 1910 (2)'!AN86</f>
        <v>13.805567719637903</v>
      </c>
      <c r="E41" s="111">
        <f>'[5]soc spen &amp; quintile fx 1910 (2)'!AP164+'[5]soc spen &amp; quintile fx 1910 (2)'!AP152+'[5]soc spen &amp; quintile fx 1910 (2)'!AO86</f>
        <v>14.519328751788638</v>
      </c>
      <c r="F41" s="132">
        <v>5253.97</v>
      </c>
      <c r="G41" s="109">
        <v>1985</v>
      </c>
      <c r="H41" s="111">
        <f t="shared" si="0"/>
        <v>5.2539700000000007</v>
      </c>
      <c r="I41" s="111">
        <f t="shared" si="1"/>
        <v>14.519328751788638</v>
      </c>
    </row>
    <row r="42" spans="1:9">
      <c r="A42" s="109">
        <v>1986</v>
      </c>
      <c r="B42" s="111">
        <f>'[5]soc spen &amp; quintile fx 1910 (2)'!AM165+'[5]soc spen &amp; quintile fx 1910 (2)'!AM153+'[5]soc spen &amp; quintile fx 1910 (2)'!AL87</f>
        <v>2.4658605836303575</v>
      </c>
      <c r="C42" s="111">
        <f>'[5]soc spen &amp; quintile fx 1910 (2)'!AN165+'[5]soc spen &amp; quintile fx 1910 (2)'!AN153+'[5]soc spen &amp; quintile fx 1910 (2)'!AM87</f>
        <v>5.203399057405468</v>
      </c>
      <c r="D42" s="111">
        <f>'[5]soc spen &amp; quintile fx 1910 (2)'!AO165+'[5]soc spen &amp; quintile fx 1910 (2)'!AO153+'[5]soc spen &amp; quintile fx 1910 (2)'!AN87</f>
        <v>14.763720448617519</v>
      </c>
      <c r="E42" s="111">
        <f>'[5]soc spen &amp; quintile fx 1910 (2)'!AP165+'[5]soc spen &amp; quintile fx 1910 (2)'!AP153+'[5]soc spen &amp; quintile fx 1910 (2)'!AO87</f>
        <v>15.491120940520767</v>
      </c>
      <c r="F42" s="132">
        <v>5773.71</v>
      </c>
      <c r="G42" s="109">
        <v>1986</v>
      </c>
      <c r="H42" s="111">
        <f t="shared" si="0"/>
        <v>5.7737100000000003</v>
      </c>
      <c r="I42" s="111">
        <f t="shared" si="1"/>
        <v>15.491120940520767</v>
      </c>
    </row>
    <row r="43" spans="1:9">
      <c r="A43" s="109">
        <v>1987</v>
      </c>
      <c r="B43" s="111">
        <f>'[5]soc spen &amp; quintile fx 1910 (2)'!AM166+'[5]soc spen &amp; quintile fx 1910 (2)'!AM154+'[5]soc spen &amp; quintile fx 1910 (2)'!AL88</f>
        <v>2.3835227296950774</v>
      </c>
      <c r="C43" s="111">
        <f>'[5]soc spen &amp; quintile fx 1910 (2)'!AN166+'[5]soc spen &amp; quintile fx 1910 (2)'!AN154+'[5]soc spen &amp; quintile fx 1910 (2)'!AM88</f>
        <v>4.835157008661815</v>
      </c>
      <c r="D43" s="111">
        <f>'[5]soc spen &amp; quintile fx 1910 (2)'!AO166+'[5]soc spen &amp; quintile fx 1910 (2)'!AO154+'[5]soc spen &amp; quintile fx 1910 (2)'!AN88</f>
        <v>14.178846023999604</v>
      </c>
      <c r="E43" s="111">
        <f>'[5]soc spen &amp; quintile fx 1910 (2)'!AP166+'[5]soc spen &amp; quintile fx 1910 (2)'!AP154+'[5]soc spen &amp; quintile fx 1910 (2)'!AO88</f>
        <v>14.89778741860594</v>
      </c>
      <c r="F43" s="132">
        <v>6373.73</v>
      </c>
      <c r="G43" s="109">
        <v>1987</v>
      </c>
      <c r="H43" s="111">
        <f t="shared" si="0"/>
        <v>6.3737299999999992</v>
      </c>
      <c r="I43" s="111">
        <f t="shared" si="1"/>
        <v>14.89778741860594</v>
      </c>
    </row>
    <row r="44" spans="1:9">
      <c r="A44" s="109">
        <v>1988</v>
      </c>
      <c r="B44" s="111">
        <f>'[5]soc spen &amp; quintile fx 1910 (2)'!AM167+'[5]soc spen &amp; quintile fx 1910 (2)'!AM155+'[5]soc spen &amp; quintile fx 1910 (2)'!AL89</f>
        <v>2.3763840909430827</v>
      </c>
      <c r="C44" s="111">
        <f>'[5]soc spen &amp; quintile fx 1910 (2)'!AN167+'[5]soc spen &amp; quintile fx 1910 (2)'!AN155+'[5]soc spen &amp; quintile fx 1910 (2)'!AM89</f>
        <v>4.9877806719121818</v>
      </c>
      <c r="D44" s="111">
        <f>'[5]soc spen &amp; quintile fx 1910 (2)'!AO167+'[5]soc spen &amp; quintile fx 1910 (2)'!AO155+'[5]soc spen &amp; quintile fx 1910 (2)'!AN89</f>
        <v>14.575464819926715</v>
      </c>
      <c r="E44" s="111">
        <f>'[5]soc spen &amp; quintile fx 1910 (2)'!AP167+'[5]soc spen &amp; quintile fx 1910 (2)'!AP155+'[5]soc spen &amp; quintile fx 1910 (2)'!AO89</f>
        <v>15.138715653398439</v>
      </c>
      <c r="F44" s="132">
        <v>6278.55</v>
      </c>
      <c r="G44" s="109">
        <v>1988</v>
      </c>
      <c r="H44" s="111">
        <f t="shared" si="0"/>
        <v>6.2785500000000001</v>
      </c>
      <c r="I44" s="111">
        <f t="shared" si="1"/>
        <v>15.138715653398439</v>
      </c>
    </row>
    <row r="45" spans="1:9">
      <c r="A45" s="109">
        <v>1989</v>
      </c>
      <c r="B45" s="111">
        <f>'[5]soc spen &amp; quintile fx 1910 (2)'!AM168+'[5]soc spen &amp; quintile fx 1910 (2)'!AM156+'[5]soc spen &amp; quintile fx 1910 (2)'!AL90</f>
        <v>2.3620322019417039</v>
      </c>
      <c r="C45" s="111">
        <f>'[5]soc spen &amp; quintile fx 1910 (2)'!AN168+'[5]soc spen &amp; quintile fx 1910 (2)'!AN156+'[5]soc spen &amp; quintile fx 1910 (2)'!AM90</f>
        <v>5.1955650182086863</v>
      </c>
      <c r="D45" s="111">
        <f>'[5]soc spen &amp; quintile fx 1910 (2)'!AO168+'[5]soc spen &amp; quintile fx 1910 (2)'!AO156+'[5]soc spen &amp; quintile fx 1910 (2)'!AN90</f>
        <v>14.863026371305677</v>
      </c>
      <c r="E45" s="111">
        <f>'[5]soc spen &amp; quintile fx 1910 (2)'!AP168+'[5]soc spen &amp; quintile fx 1910 (2)'!AP156+'[5]soc spen &amp; quintile fx 1910 (2)'!AO90</f>
        <v>14.863026371305676</v>
      </c>
      <c r="F45" s="132">
        <v>6253.56</v>
      </c>
      <c r="G45" s="109">
        <v>1989</v>
      </c>
      <c r="H45" s="111">
        <f t="shared" si="0"/>
        <v>6.2535600000000002</v>
      </c>
      <c r="I45" s="111">
        <f t="shared" si="1"/>
        <v>14.863026371305676</v>
      </c>
    </row>
    <row r="46" spans="1:9">
      <c r="A46" s="109">
        <v>1990</v>
      </c>
      <c r="B46" s="111">
        <f>'[5]soc spen &amp; quintile fx 1910 (2)'!AM169+'[5]soc spen &amp; quintile fx 1910 (2)'!AM157+'[5]soc spen &amp; quintile fx 1910 (2)'!AL91</f>
        <v>2.2629810022533894</v>
      </c>
      <c r="C46" s="111">
        <f>'[5]soc spen &amp; quintile fx 1910 (2)'!AN169+'[5]soc spen &amp; quintile fx 1910 (2)'!AN157+'[5]soc spen &amp; quintile fx 1910 (2)'!AM91</f>
        <v>4.9509578464590716</v>
      </c>
      <c r="D46" s="111">
        <f>'[5]soc spen &amp; quintile fx 1910 (2)'!AO169+'[5]soc spen &amp; quintile fx 1910 (2)'!AO157+'[5]soc spen &amp; quintile fx 1910 (2)'!AN91</f>
        <v>15.048017647955696</v>
      </c>
      <c r="E46" s="111">
        <f>'[5]soc spen &amp; quintile fx 1910 (2)'!AP169+'[5]soc spen &amp; quintile fx 1910 (2)'!AP157+'[5]soc spen &amp; quintile fx 1910 (2)'!AO91</f>
        <v>15.498568469096643</v>
      </c>
      <c r="F46" s="132">
        <v>6197.78</v>
      </c>
      <c r="G46" s="109">
        <v>1990</v>
      </c>
      <c r="H46" s="111">
        <f t="shared" si="0"/>
        <v>6.1977799999999998</v>
      </c>
      <c r="I46" s="111">
        <f t="shared" si="1"/>
        <v>15.498568469096643</v>
      </c>
    </row>
    <row r="47" spans="1:9">
      <c r="A47" s="109">
        <v>1991</v>
      </c>
      <c r="B47" s="111">
        <f>'[5]soc spen &amp; quintile fx 1910 (2)'!AM170+'[5]soc spen &amp; quintile fx 1910 (2)'!AM158+'[5]soc spen &amp; quintile fx 1910 (2)'!AL92</f>
        <v>2.1223497639077498</v>
      </c>
      <c r="C47" s="111">
        <f>'[5]soc spen &amp; quintile fx 1910 (2)'!AN170+'[5]soc spen &amp; quintile fx 1910 (2)'!AN158+'[5]soc spen &amp; quintile fx 1910 (2)'!AM92</f>
        <v>4.9536488238287992</v>
      </c>
      <c r="D47" s="111">
        <f>'[5]soc spen &amp; quintile fx 1910 (2)'!AO170+'[5]soc spen &amp; quintile fx 1910 (2)'!AO158+'[5]soc spen &amp; quintile fx 1910 (2)'!AN92</f>
        <v>15.794436659833977</v>
      </c>
      <c r="E47" s="111">
        <f>'[5]soc spen &amp; quintile fx 1910 (2)'!AP170+'[5]soc spen &amp; quintile fx 1910 (2)'!AP158+'[5]soc spen &amp; quintile fx 1910 (2)'!AO92</f>
        <v>16.175526990980728</v>
      </c>
      <c r="F47" s="132">
        <v>6509.04</v>
      </c>
      <c r="G47" s="109">
        <v>1991</v>
      </c>
      <c r="H47" s="111">
        <f t="shared" si="0"/>
        <v>6.5090399999999997</v>
      </c>
      <c r="I47" s="111">
        <f t="shared" si="1"/>
        <v>16.175526990980728</v>
      </c>
    </row>
    <row r="48" spans="1:9">
      <c r="A48" s="109">
        <v>1992</v>
      </c>
      <c r="B48" s="111">
        <f>'[5]soc spen &amp; quintile fx 1910 (2)'!AM171+'[5]soc spen &amp; quintile fx 1910 (2)'!AM159+'[5]soc spen &amp; quintile fx 1910 (2)'!AL93</f>
        <v>2.0383643540432073</v>
      </c>
      <c r="C48" s="111">
        <f>'[5]soc spen &amp; quintile fx 1910 (2)'!AN171+'[5]soc spen &amp; quintile fx 1910 (2)'!AN159+'[5]soc spen &amp; quintile fx 1910 (2)'!AM93</f>
        <v>4.7259040984520997</v>
      </c>
      <c r="D48" s="111">
        <f>'[5]soc spen &amp; quintile fx 1910 (2)'!AO171+'[5]soc spen &amp; quintile fx 1910 (2)'!AO159+'[5]soc spen &amp; quintile fx 1910 (2)'!AN93</f>
        <v>16.283901749974333</v>
      </c>
      <c r="E48" s="111">
        <f>'[5]soc spen &amp; quintile fx 1910 (2)'!AP171+'[5]soc spen &amp; quintile fx 1910 (2)'!AP159+'[5]soc spen &amp; quintile fx 1910 (2)'!AO93</f>
        <v>16.897570039602577</v>
      </c>
      <c r="F48" s="132">
        <v>7246.55</v>
      </c>
      <c r="G48" s="109">
        <v>1992</v>
      </c>
      <c r="H48" s="111">
        <f t="shared" si="0"/>
        <v>7.24655</v>
      </c>
      <c r="I48" s="111">
        <f t="shared" si="1"/>
        <v>16.897570039602577</v>
      </c>
    </row>
    <row r="49" spans="1:9">
      <c r="A49" s="109">
        <v>1993</v>
      </c>
      <c r="B49" s="111">
        <f>'[5]soc spen &amp; quintile fx 1910 (2)'!AM172+'[5]soc spen &amp; quintile fx 1910 (2)'!AM160+'[5]soc spen &amp; quintile fx 1910 (2)'!AL94</f>
        <v>2.2771871259032133</v>
      </c>
      <c r="C49" s="111">
        <f>'[5]soc spen &amp; quintile fx 1910 (2)'!AN172+'[5]soc spen &amp; quintile fx 1910 (2)'!AN160+'[5]soc spen &amp; quintile fx 1910 (2)'!AM94</f>
        <v>5.0994341528969986</v>
      </c>
      <c r="D49" s="111">
        <f>'[5]soc spen &amp; quintile fx 1910 (2)'!AO172+'[5]soc spen &amp; quintile fx 1910 (2)'!AO160+'[5]soc spen &amp; quintile fx 1910 (2)'!AN94</f>
        <v>17.502453259559339</v>
      </c>
      <c r="E49" s="111">
        <f>'[5]soc spen &amp; quintile fx 1910 (2)'!AP172+'[5]soc spen &amp; quintile fx 1910 (2)'!AP160+'[5]soc spen &amp; quintile fx 1910 (2)'!AO94</f>
        <v>18.209676622191012</v>
      </c>
      <c r="F49" s="132">
        <v>7517.57</v>
      </c>
      <c r="G49" s="109">
        <v>1993</v>
      </c>
      <c r="H49" s="111">
        <f t="shared" si="0"/>
        <v>7.5175700000000001</v>
      </c>
      <c r="I49" s="111">
        <f t="shared" si="1"/>
        <v>18.209676622191012</v>
      </c>
    </row>
    <row r="50" spans="1:9">
      <c r="A50" s="109">
        <v>1994</v>
      </c>
      <c r="B50" s="111">
        <f>'[5]soc spen &amp; quintile fx 1910 (2)'!AM173+'[5]soc spen &amp; quintile fx 1910 (2)'!AM161+'[5]soc spen &amp; quintile fx 1910 (2)'!AL95</f>
        <v>1.9220749302798683</v>
      </c>
      <c r="C50" s="111">
        <f>'[5]soc spen &amp; quintile fx 1910 (2)'!AN173+'[5]soc spen &amp; quintile fx 1910 (2)'!AN161+'[5]soc spen &amp; quintile fx 1910 (2)'!AM95</f>
        <v>5.0505508866520188</v>
      </c>
      <c r="D50" s="111">
        <f>'[5]soc spen &amp; quintile fx 1910 (2)'!AO173+'[5]soc spen &amp; quintile fx 1910 (2)'!AO161+'[5]soc spen &amp; quintile fx 1910 (2)'!AN95</f>
        <v>17.430153484792775</v>
      </c>
      <c r="E50" s="111">
        <f>'[5]soc spen &amp; quintile fx 1910 (2)'!AP173+'[5]soc spen &amp; quintile fx 1910 (2)'!AP161+'[5]soc spen &amp; quintile fx 1910 (2)'!AO95</f>
        <v>18.184939801443978</v>
      </c>
      <c r="F50" s="132">
        <v>8100.16</v>
      </c>
      <c r="G50" s="109">
        <v>1994</v>
      </c>
      <c r="H50" s="111">
        <f t="shared" si="0"/>
        <v>8.1001600000000007</v>
      </c>
      <c r="I50" s="111">
        <f t="shared" si="1"/>
        <v>18.184939801443978</v>
      </c>
    </row>
    <row r="51" spans="1:9">
      <c r="A51" s="109">
        <v>1995</v>
      </c>
      <c r="B51" s="111">
        <f>'[5]soc spen &amp; quintile fx 1910 (2)'!AM174+'[5]soc spen &amp; quintile fx 1910 (2)'!AM162+'[5]soc spen &amp; quintile fx 1910 (2)'!AL96</f>
        <v>1.8709522887886882</v>
      </c>
      <c r="C51" s="111">
        <f>'[5]soc spen &amp; quintile fx 1910 (2)'!AN174+'[5]soc spen &amp; quintile fx 1910 (2)'!AN162+'[5]soc spen &amp; quintile fx 1910 (2)'!AM96</f>
        <v>5.2551076640624927</v>
      </c>
      <c r="D51" s="111">
        <f>'[5]soc spen &amp; quintile fx 1910 (2)'!AO174+'[5]soc spen &amp; quintile fx 1910 (2)'!AO162+'[5]soc spen &amp; quintile fx 1910 (2)'!AN96</f>
        <v>17.91094402863208</v>
      </c>
      <c r="E51" s="111">
        <f>'[5]soc spen &amp; quintile fx 1910 (2)'!AP174+'[5]soc spen &amp; quintile fx 1910 (2)'!AP162+'[5]soc spen &amp; quintile fx 1910 (2)'!AO96</f>
        <v>18.621066747208427</v>
      </c>
      <c r="F51" s="132">
        <v>7945.16</v>
      </c>
      <c r="G51" s="109">
        <v>1995</v>
      </c>
      <c r="H51" s="111">
        <f t="shared" si="0"/>
        <v>7.9451599999999996</v>
      </c>
      <c r="I51" s="111">
        <f t="shared" si="1"/>
        <v>18.621066747208427</v>
      </c>
    </row>
    <row r="52" spans="1:9">
      <c r="A52" s="109">
        <v>1996</v>
      </c>
      <c r="B52" s="111">
        <f>'[5]soc spen &amp; quintile fx 1910 (2)'!AM175+'[5]soc spen &amp; quintile fx 1910 (2)'!AM163+'[5]soc spen &amp; quintile fx 1910 (2)'!AL97</f>
        <v>2.2901107915667827</v>
      </c>
      <c r="C52" s="111">
        <f>'[5]soc spen &amp; quintile fx 1910 (2)'!AN175+'[5]soc spen &amp; quintile fx 1910 (2)'!AN163+'[5]soc spen &amp; quintile fx 1910 (2)'!AM97</f>
        <v>5.4607069182414598</v>
      </c>
      <c r="D52" s="111">
        <f>'[5]soc spen &amp; quintile fx 1910 (2)'!AO175+'[5]soc spen &amp; quintile fx 1910 (2)'!AO163+'[5]soc spen &amp; quintile fx 1910 (2)'!AN97</f>
        <v>18.114008471749464</v>
      </c>
      <c r="E52" s="111">
        <f>'[5]soc spen &amp; quintile fx 1910 (2)'!AP175+'[5]soc spen &amp; quintile fx 1910 (2)'!AP163+'[5]soc spen &amp; quintile fx 1910 (2)'!AO97</f>
        <v>19.356428528859578</v>
      </c>
      <c r="F52" s="132">
        <v>8348.27</v>
      </c>
      <c r="G52" s="109">
        <v>1996</v>
      </c>
      <c r="H52" s="111">
        <f t="shared" si="0"/>
        <v>8.3482700000000012</v>
      </c>
      <c r="I52" s="111">
        <f t="shared" si="1"/>
        <v>19.356428528859578</v>
      </c>
    </row>
    <row r="53" spans="1:9">
      <c r="A53" s="109">
        <v>1997</v>
      </c>
      <c r="B53" s="111">
        <f>'[5]soc spen &amp; quintile fx 1910 (2)'!AM176+'[5]soc spen &amp; quintile fx 1910 (2)'!AM164+'[5]soc spen &amp; quintile fx 1910 (2)'!AL98</f>
        <v>2.2963878782950244</v>
      </c>
      <c r="C53" s="111">
        <f>'[5]soc spen &amp; quintile fx 1910 (2)'!AN176+'[5]soc spen &amp; quintile fx 1910 (2)'!AN164+'[5]soc spen &amp; quintile fx 1910 (2)'!AM98</f>
        <v>5.3562602164180424</v>
      </c>
      <c r="D53" s="111">
        <f>'[5]soc spen &amp; quintile fx 1910 (2)'!AO176+'[5]soc spen &amp; quintile fx 1910 (2)'!AO164+'[5]soc spen &amp; quintile fx 1910 (2)'!AN98</f>
        <v>17.851417497059352</v>
      </c>
      <c r="E53" s="111">
        <f>'[5]soc spen &amp; quintile fx 1910 (2)'!AP176+'[5]soc spen &amp; quintile fx 1910 (2)'!AP164+'[5]soc spen &amp; quintile fx 1910 (2)'!AO98</f>
        <v>19.052370327170884</v>
      </c>
      <c r="F53" s="132">
        <v>8754.57</v>
      </c>
      <c r="G53" s="109">
        <v>1997</v>
      </c>
      <c r="H53" s="111">
        <f t="shared" si="0"/>
        <v>8.7545699999999993</v>
      </c>
      <c r="I53" s="111">
        <f t="shared" si="1"/>
        <v>19.052370327170884</v>
      </c>
    </row>
    <row r="54" spans="1:9">
      <c r="A54" s="109">
        <v>1998</v>
      </c>
      <c r="B54" s="111">
        <f>'[5]soc spen &amp; quintile fx 1910 (2)'!AM177+'[5]soc spen &amp; quintile fx 1910 (2)'!AM165+'[5]soc spen &amp; quintile fx 1910 (2)'!AL99</f>
        <v>2.9306432838653684</v>
      </c>
      <c r="C54" s="111">
        <f>'[5]soc spen &amp; quintile fx 1910 (2)'!AN177+'[5]soc spen &amp; quintile fx 1910 (2)'!AN165+'[5]soc spen &amp; quintile fx 1910 (2)'!AM99</f>
        <v>6.077219284910985</v>
      </c>
      <c r="D54" s="111">
        <f>'[5]soc spen &amp; quintile fx 1910 (2)'!AO177+'[5]soc spen &amp; quintile fx 1910 (2)'!AO165+'[5]soc spen &amp; quintile fx 1910 (2)'!AN99</f>
        <v>18.244763880708103</v>
      </c>
      <c r="E54" s="111">
        <f>'[5]soc spen &amp; quintile fx 1910 (2)'!AP177+'[5]soc spen &amp; quintile fx 1910 (2)'!AP165+'[5]soc spen &amp; quintile fx 1910 (2)'!AO99</f>
        <v>19.368344857887323</v>
      </c>
      <c r="F54" s="132">
        <v>9093.27</v>
      </c>
      <c r="G54" s="109">
        <v>1998</v>
      </c>
      <c r="H54" s="111">
        <f t="shared" si="0"/>
        <v>9.0932700000000004</v>
      </c>
      <c r="I54" s="111">
        <f t="shared" si="1"/>
        <v>19.368344857887323</v>
      </c>
    </row>
    <row r="55" spans="1:9">
      <c r="A55" s="109">
        <v>1999</v>
      </c>
      <c r="B55" s="111">
        <f>'[5]soc spen &amp; quintile fx 1910 (2)'!AM178+'[5]soc spen &amp; quintile fx 1910 (2)'!AM166+'[5]soc spen &amp; quintile fx 1910 (2)'!AL100</f>
        <v>2.5131304096505716</v>
      </c>
      <c r="C55" s="111">
        <f>'[5]soc spen &amp; quintile fx 1910 (2)'!AN178+'[5]soc spen &amp; quintile fx 1910 (2)'!AN166+'[5]soc spen &amp; quintile fx 1910 (2)'!AM100</f>
        <v>5.8081658563996523</v>
      </c>
      <c r="D55" s="111">
        <f>'[5]soc spen &amp; quintile fx 1910 (2)'!AO178+'[5]soc spen &amp; quintile fx 1910 (2)'!AO166+'[5]soc spen &amp; quintile fx 1910 (2)'!AN100</f>
        <v>18.863046695508444</v>
      </c>
      <c r="E55" s="111">
        <f>'[5]soc spen &amp; quintile fx 1910 (2)'!AP178+'[5]soc spen &amp; quintile fx 1910 (2)'!AP166+'[5]soc spen &amp; quintile fx 1910 (2)'!AO100</f>
        <v>20.083516540433681</v>
      </c>
      <c r="F55" s="132">
        <v>8852.58</v>
      </c>
      <c r="G55" s="109">
        <v>1999</v>
      </c>
      <c r="H55" s="111">
        <f t="shared" si="0"/>
        <v>8.8525799999999997</v>
      </c>
      <c r="I55" s="111">
        <f t="shared" si="1"/>
        <v>20.083516540433681</v>
      </c>
    </row>
    <row r="56" spans="1:9">
      <c r="A56" s="109">
        <v>2000</v>
      </c>
      <c r="B56" s="111">
        <f>'[5]soc spen &amp; quintile fx 1910 (2)'!AM179+'[5]soc spen &amp; quintile fx 1910 (2)'!AM167+'[5]soc spen &amp; quintile fx 1910 (2)'!AL101</f>
        <v>2.6189504839543361</v>
      </c>
      <c r="C56" s="111">
        <f>'[5]soc spen &amp; quintile fx 1910 (2)'!AN179+'[5]soc spen &amp; quintile fx 1910 (2)'!AN167+'[5]soc spen &amp; quintile fx 1910 (2)'!AM101</f>
        <v>5.9765255178246477</v>
      </c>
      <c r="D56" s="111">
        <f>'[5]soc spen &amp; quintile fx 1910 (2)'!AO179+'[5]soc spen &amp; quintile fx 1910 (2)'!AO167+'[5]soc spen &amp; quintile fx 1910 (2)'!AN101</f>
        <v>19.216517755164148</v>
      </c>
      <c r="E56" s="111">
        <f>'[5]soc spen &amp; quintile fx 1910 (2)'!AP179+'[5]soc spen &amp; quintile fx 1910 (2)'!AP167+'[5]soc spen &amp; quintile fx 1910 (2)'!AO101</f>
        <v>20.411228212690833</v>
      </c>
      <c r="F56" s="132">
        <v>8643.7900000000009</v>
      </c>
      <c r="G56" s="109">
        <v>2000</v>
      </c>
      <c r="H56" s="111">
        <f t="shared" si="0"/>
        <v>8.643790000000001</v>
      </c>
      <c r="I56" s="111">
        <f t="shared" si="1"/>
        <v>20.411228212690833</v>
      </c>
    </row>
    <row r="57" spans="1:9">
      <c r="A57" s="109">
        <v>2001</v>
      </c>
      <c r="B57" s="111">
        <f>'[5]soc spen &amp; quintile fx 1910 (2)'!AM180+'[5]soc spen &amp; quintile fx 1910 (2)'!AM168+'[5]soc spen &amp; quintile fx 1910 (2)'!AL102</f>
        <v>2.936877435477935</v>
      </c>
      <c r="C57" s="111">
        <f>'[5]soc spen &amp; quintile fx 1910 (2)'!AN180+'[5]soc spen &amp; quintile fx 1910 (2)'!AN168+'[5]soc spen &amp; quintile fx 1910 (2)'!AM102</f>
        <v>6.5189261674938521</v>
      </c>
      <c r="D57" s="111">
        <f>'[5]soc spen &amp; quintile fx 1910 (2)'!AO180+'[5]soc spen &amp; quintile fx 1910 (2)'!AO168+'[5]soc spen &amp; quintile fx 1910 (2)'!AN102</f>
        <v>20.593891611349271</v>
      </c>
      <c r="E57" s="111">
        <f>'[5]soc spen &amp; quintile fx 1910 (2)'!AP180+'[5]soc spen &amp; quintile fx 1910 (2)'!AP168+'[5]soc spen &amp; quintile fx 1910 (2)'!AO102</f>
        <v>22.181966523696158</v>
      </c>
      <c r="F57" s="132">
        <v>8287.3700000000008</v>
      </c>
      <c r="G57" s="109">
        <v>2001</v>
      </c>
      <c r="H57" s="111">
        <f t="shared" si="0"/>
        <v>8.287370000000001</v>
      </c>
      <c r="I57" s="111">
        <f t="shared" si="1"/>
        <v>22.181966523696158</v>
      </c>
    </row>
    <row r="58" spans="1:9">
      <c r="A58" s="109">
        <v>2002</v>
      </c>
      <c r="B58" s="111">
        <f>'[5]soc spen &amp; quintile fx 1910 (2)'!AM181+'[5]soc spen &amp; quintile fx 1910 (2)'!AM169+'[5]soc spen &amp; quintile fx 1910 (2)'!AL103</f>
        <v>3.0571277078299097</v>
      </c>
      <c r="C58" s="111">
        <f>'[5]soc spen &amp; quintile fx 1910 (2)'!AN181+'[5]soc spen &amp; quintile fx 1910 (2)'!AN169+'[5]soc spen &amp; quintile fx 1910 (2)'!AM103</f>
        <v>6.6182282373588954</v>
      </c>
      <c r="D58" s="111">
        <f>'[5]soc spen &amp; quintile fx 1910 (2)'!AO181+'[5]soc spen &amp; quintile fx 1910 (2)'!AO169+'[5]soc spen &amp; quintile fx 1910 (2)'!AN103</f>
        <v>21.06361001067059</v>
      </c>
      <c r="E58" s="111">
        <f>'[5]soc spen &amp; quintile fx 1910 (2)'!AP181+'[5]soc spen &amp; quintile fx 1910 (2)'!AP169+'[5]soc spen &amp; quintile fx 1910 (2)'!AO103</f>
        <v>22.509369071123086</v>
      </c>
      <c r="F58" s="132">
        <v>7670.37</v>
      </c>
      <c r="G58" s="109">
        <v>2002</v>
      </c>
      <c r="H58" s="111">
        <f t="shared" si="0"/>
        <v>7.6703700000000001</v>
      </c>
      <c r="I58" s="111">
        <f t="shared" si="1"/>
        <v>22.509369071123086</v>
      </c>
    </row>
    <row r="59" spans="1:9">
      <c r="A59" s="109">
        <v>2003</v>
      </c>
      <c r="B59" s="111">
        <f>'[5]soc spen &amp; quintile fx 1910 (2)'!AM182+'[5]soc spen &amp; quintile fx 1910 (2)'!AM170+'[5]soc spen &amp; quintile fx 1910 (2)'!AL104</f>
        <v>3.0842305080744739</v>
      </c>
      <c r="C59" s="111">
        <f>'[5]soc spen &amp; quintile fx 1910 (2)'!AN182+'[5]soc spen &amp; quintile fx 1910 (2)'!AN170+'[5]soc spen &amp; quintile fx 1910 (2)'!AM104</f>
        <v>6.3890785987106451</v>
      </c>
      <c r="D59" s="111">
        <f>'[5]soc spen &amp; quintile fx 1910 (2)'!AO182+'[5]soc spen &amp; quintile fx 1910 (2)'!AO170+'[5]soc spen &amp; quintile fx 1910 (2)'!AN104</f>
        <v>19.142237237736524</v>
      </c>
      <c r="E59" s="111">
        <f>'[5]soc spen &amp; quintile fx 1910 (2)'!AP182+'[5]soc spen &amp; quintile fx 1910 (2)'!AP170+'[5]soc spen &amp; quintile fx 1910 (2)'!AO104</f>
        <v>20.557071826835219</v>
      </c>
      <c r="F59" s="132">
        <v>7759.23</v>
      </c>
      <c r="G59" s="109">
        <v>2003</v>
      </c>
      <c r="H59" s="111">
        <f t="shared" si="0"/>
        <v>7.7592299999999996</v>
      </c>
      <c r="I59" s="111">
        <f t="shared" si="1"/>
        <v>20.557071826835219</v>
      </c>
    </row>
    <row r="60" spans="1:9">
      <c r="A60" s="109">
        <v>2004</v>
      </c>
      <c r="B60" s="111">
        <f>'[5]soc spen &amp; quintile fx 1910 (2)'!AM183+'[5]soc spen &amp; quintile fx 1910 (2)'!AM171+'[5]soc spen &amp; quintile fx 1910 (2)'!AL105</f>
        <v>3.0024453938816795</v>
      </c>
      <c r="C60" s="111">
        <f>'[5]soc spen &amp; quintile fx 1910 (2)'!AN183+'[5]soc spen &amp; quintile fx 1910 (2)'!AN171+'[5]soc spen &amp; quintile fx 1910 (2)'!AM105</f>
        <v>6.2001382442296915</v>
      </c>
      <c r="D60" s="111">
        <f>'[5]soc spen &amp; quintile fx 1910 (2)'!AO183+'[5]soc spen &amp; quintile fx 1910 (2)'!AO171+'[5]soc spen &amp; quintile fx 1910 (2)'!AN105</f>
        <v>17.849894067760431</v>
      </c>
      <c r="E60" s="111">
        <f>'[5]soc spen &amp; quintile fx 1910 (2)'!AP183+'[5]soc spen &amp; quintile fx 1910 (2)'!AP171+'[5]soc spen &amp; quintile fx 1910 (2)'!AO105</f>
        <v>19.235963176010404</v>
      </c>
      <c r="F60" s="132">
        <v>8103.99</v>
      </c>
      <c r="G60" s="109">
        <v>2004</v>
      </c>
      <c r="H60" s="111">
        <f t="shared" si="0"/>
        <v>8.1039899999999996</v>
      </c>
      <c r="I60" s="111">
        <f t="shared" si="1"/>
        <v>19.235963176010404</v>
      </c>
    </row>
    <row r="61" spans="1:9">
      <c r="A61" s="109">
        <v>2005</v>
      </c>
      <c r="B61" s="111">
        <f>'[5]soc spen &amp; quintile fx 1910 (2)'!AM184+'[5]soc spen &amp; quintile fx 1910 (2)'!AM172+'[5]soc spen &amp; quintile fx 1910 (2)'!AL106</f>
        <v>2.9402566057707848</v>
      </c>
      <c r="C61" s="111">
        <f>'[5]soc spen &amp; quintile fx 1910 (2)'!AN184+'[5]soc spen &amp; quintile fx 1910 (2)'!AN172+'[5]soc spen &amp; quintile fx 1910 (2)'!AM106</f>
        <v>6.2358410817242405</v>
      </c>
      <c r="D61" s="111">
        <f>'[5]soc spen &amp; quintile fx 1910 (2)'!AO184+'[5]soc spen &amp; quintile fx 1910 (2)'!AO172+'[5]soc spen &amp; quintile fx 1910 (2)'!AN106</f>
        <v>17.937955944370586</v>
      </c>
      <c r="E61" s="111">
        <f>'[5]soc spen &amp; quintile fx 1910 (2)'!AP184+'[5]soc spen &amp; quintile fx 1910 (2)'!AP172+'[5]soc spen &amp; quintile fx 1910 (2)'!AO106</f>
        <v>19.224630445841868</v>
      </c>
      <c r="F61" s="132">
        <v>8709.7800000000007</v>
      </c>
      <c r="G61" s="109">
        <v>2005</v>
      </c>
      <c r="H61" s="111">
        <f t="shared" si="0"/>
        <v>8.7097800000000003</v>
      </c>
      <c r="I61" s="111">
        <f t="shared" si="1"/>
        <v>19.224630445841868</v>
      </c>
    </row>
    <row r="62" spans="1:9">
      <c r="A62" s="109">
        <v>2006</v>
      </c>
      <c r="B62" s="111">
        <f>'[5]soc spen &amp; quintile fx 1910 (2)'!AM185+'[5]soc spen &amp; quintile fx 1910 (2)'!AM173+'[5]soc spen &amp; quintile fx 1910 (2)'!AL107</f>
        <v>3.0238391216454255</v>
      </c>
      <c r="C62" s="111">
        <f>'[5]soc spen &amp; quintile fx 1910 (2)'!AN185+'[5]soc spen &amp; quintile fx 1910 (2)'!AN173+'[5]soc spen &amp; quintile fx 1910 (2)'!AM107</f>
        <v>6.8194254274929165</v>
      </c>
      <c r="D62" s="111">
        <f>'[5]soc spen &amp; quintile fx 1910 (2)'!AO185+'[5]soc spen &amp; quintile fx 1910 (2)'!AO173+'[5]soc spen &amp; quintile fx 1910 (2)'!AN107</f>
        <v>18.579666672006699</v>
      </c>
      <c r="E62" s="111">
        <f>'[5]soc spen &amp; quintile fx 1910 (2)'!AP185+'[5]soc spen &amp; quintile fx 1910 (2)'!AP173+'[5]soc spen &amp; quintile fx 1910 (2)'!AO107</f>
        <v>20.05536450192508</v>
      </c>
      <c r="F62" s="132">
        <v>9067.73</v>
      </c>
      <c r="G62" s="109">
        <v>2006</v>
      </c>
      <c r="H62" s="111">
        <f t="shared" si="0"/>
        <v>9.0677299999999992</v>
      </c>
      <c r="I62" s="111">
        <f t="shared" si="1"/>
        <v>20.05536450192508</v>
      </c>
    </row>
    <row r="63" spans="1:9">
      <c r="A63" s="109">
        <v>2007</v>
      </c>
      <c r="B63" s="111">
        <f>'[5]soc spen &amp; quintile fx 1910 (2)'!AM186+'[5]soc spen &amp; quintile fx 1910 (2)'!AM174+'[5]soc spen &amp; quintile fx 1910 (2)'!AL108</f>
        <v>3.4142148533217056</v>
      </c>
      <c r="C63" s="111">
        <f>'[5]soc spen &amp; quintile fx 1910 (2)'!AN186+'[5]soc spen &amp; quintile fx 1910 (2)'!AN174+'[5]soc spen &amp; quintile fx 1910 (2)'!AM108</f>
        <v>7.3822440169126491</v>
      </c>
      <c r="D63" s="111">
        <f>'[5]soc spen &amp; quintile fx 1910 (2)'!AO186+'[5]soc spen &amp; quintile fx 1910 (2)'!AO174+'[5]soc spen &amp; quintile fx 1910 (2)'!AN108</f>
        <v>20.282154660624975</v>
      </c>
      <c r="E63" s="111">
        <f>'[5]soc spen &amp; quintile fx 1910 (2)'!AP186+'[5]soc spen &amp; quintile fx 1910 (2)'!AP174+'[5]soc spen &amp; quintile fx 1910 (2)'!AO108</f>
        <v>21.863654671978928</v>
      </c>
      <c r="F63" s="132">
        <v>9710.5300000000007</v>
      </c>
      <c r="G63" s="109">
        <v>2007</v>
      </c>
      <c r="H63" s="111">
        <f t="shared" si="0"/>
        <v>9.7105300000000003</v>
      </c>
      <c r="I63" s="111">
        <f t="shared" si="1"/>
        <v>21.863654671978928</v>
      </c>
    </row>
    <row r="64" spans="1:9">
      <c r="A64" s="109">
        <v>2008</v>
      </c>
      <c r="B64" s="111">
        <f>'[5]soc spen &amp; quintile fx 1910 (2)'!AM187+'[5]soc spen &amp; quintile fx 1910 (2)'!AM175+'[5]soc spen &amp; quintile fx 1910 (2)'!AL109</f>
        <v>3.9597863752377727</v>
      </c>
      <c r="C64" s="111">
        <f>'[5]soc spen &amp; quintile fx 1910 (2)'!AN187+'[5]soc spen &amp; quintile fx 1910 (2)'!AN175+'[5]soc spen &amp; quintile fx 1910 (2)'!AM109</f>
        <v>8.6875880020237428</v>
      </c>
      <c r="D64" s="111">
        <f>'[5]soc spen &amp; quintile fx 1910 (2)'!AO187+'[5]soc spen &amp; quintile fx 1910 (2)'!AO175+'[5]soc spen &amp; quintile fx 1910 (2)'!AN109</f>
        <v>20.339584227740168</v>
      </c>
      <c r="E64" s="111">
        <f>'[5]soc spen &amp; quintile fx 1910 (2)'!AP187+'[5]soc spen &amp; quintile fx 1910 (2)'!AP175+'[5]soc spen &amp; quintile fx 1910 (2)'!AO109</f>
        <v>21.973502510559538</v>
      </c>
      <c r="F64" s="132">
        <v>10520.01</v>
      </c>
      <c r="G64" s="109">
        <v>2008</v>
      </c>
      <c r="H64" s="111">
        <f t="shared" si="0"/>
        <v>10.520010000000001</v>
      </c>
      <c r="I64" s="111">
        <f t="shared" si="1"/>
        <v>21.973502510559538</v>
      </c>
    </row>
  </sheetData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M152"/>
  <sheetViews>
    <sheetView tabSelected="1" topLeftCell="BG1" workbookViewId="0">
      <selection activeCell="BI7" sqref="BI7"/>
    </sheetView>
  </sheetViews>
  <sheetFormatPr baseColWidth="10" defaultRowHeight="15" outlineLevelRow="1"/>
  <cols>
    <col min="1" max="1" width="8" style="5" customWidth="1"/>
    <col min="2" max="2" width="13.6640625" style="5" customWidth="1"/>
    <col min="3" max="3" width="17.6640625" style="3" bestFit="1" customWidth="1"/>
    <col min="4" max="4" width="18.6640625" style="3" bestFit="1" customWidth="1"/>
    <col min="5" max="6" width="20.5" style="3" customWidth="1"/>
    <col min="7" max="7" width="18.6640625" style="3" bestFit="1" customWidth="1"/>
    <col min="8" max="8" width="16.83203125" style="3" customWidth="1"/>
    <col min="9" max="9" width="10.83203125" style="3"/>
    <col min="10" max="10" width="14.83203125" style="3" customWidth="1"/>
    <col min="11" max="11" width="3.33203125" style="3" customWidth="1"/>
    <col min="12" max="16" width="17.6640625" style="3" bestFit="1" customWidth="1"/>
    <col min="17" max="17" width="3.83203125" style="3" customWidth="1"/>
    <col min="18" max="22" width="17.6640625" style="3" bestFit="1" customWidth="1"/>
    <col min="23" max="23" width="4" style="3" customWidth="1"/>
    <col min="24" max="25" width="16.1640625" style="3" bestFit="1" customWidth="1"/>
    <col min="26" max="28" width="17.6640625" style="3" bestFit="1" customWidth="1"/>
    <col min="29" max="29" width="4" style="3" customWidth="1"/>
    <col min="30" max="34" width="17.6640625" style="3" bestFit="1" customWidth="1"/>
    <col min="35" max="35" width="3.5" style="3" customWidth="1"/>
    <col min="36" max="40" width="10.83203125" style="3"/>
    <col min="41" max="41" width="8.1640625" style="3" customWidth="1"/>
    <col min="42" max="46" width="10.83203125" style="3"/>
    <col min="47" max="47" width="7.33203125" style="23" customWidth="1"/>
    <col min="48" max="52" width="10.83203125" style="3"/>
    <col min="53" max="53" width="6.83203125" style="23" customWidth="1"/>
    <col min="54" max="55" width="10.83203125" style="3"/>
    <col min="56" max="56" width="3.33203125" style="3" customWidth="1"/>
    <col min="57" max="58" width="10.83203125" style="3"/>
    <col min="59" max="59" width="3.83203125" style="3" customWidth="1"/>
    <col min="60" max="60" width="7.5" style="3" customWidth="1"/>
    <col min="61" max="16384" width="10.83203125" style="3"/>
  </cols>
  <sheetData>
    <row r="1" spans="1:65" s="28" customFormat="1" ht="20">
      <c r="A1" s="27" t="s">
        <v>108</v>
      </c>
      <c r="B1" s="27"/>
      <c r="AU1" s="4" t="s">
        <v>109</v>
      </c>
      <c r="BA1" s="29"/>
      <c r="BB1" s="30"/>
    </row>
    <row r="2" spans="1:65" s="28" customFormat="1" ht="18">
      <c r="A2" s="31" t="s">
        <v>110</v>
      </c>
      <c r="B2" s="31"/>
      <c r="AU2" s="4" t="s">
        <v>111</v>
      </c>
      <c r="BA2" s="29"/>
      <c r="BB2" s="30"/>
      <c r="BH2" s="47" t="s">
        <v>145</v>
      </c>
    </row>
    <row r="3" spans="1:65" s="28" customFormat="1">
      <c r="A3" s="6"/>
      <c r="B3" s="6"/>
      <c r="AU3" s="4" t="s">
        <v>112</v>
      </c>
      <c r="BA3" s="29"/>
      <c r="BB3" s="30"/>
      <c r="BH3" s="32" t="s">
        <v>144</v>
      </c>
    </row>
    <row r="4" spans="1:65" s="28" customFormat="1">
      <c r="A4" s="6"/>
      <c r="B4" s="6"/>
      <c r="AU4" s="4" t="s">
        <v>113</v>
      </c>
      <c r="BA4" s="29"/>
    </row>
    <row r="5" spans="1:65" s="34" customFormat="1">
      <c r="A5" s="33"/>
      <c r="B5" s="33"/>
      <c r="L5" s="35" t="s">
        <v>114</v>
      </c>
      <c r="M5" s="35"/>
      <c r="N5" s="35"/>
      <c r="O5" s="35"/>
      <c r="P5" s="35"/>
      <c r="R5" s="35" t="s">
        <v>115</v>
      </c>
      <c r="S5" s="35"/>
      <c r="T5" s="35"/>
      <c r="U5" s="35"/>
      <c r="V5" s="35"/>
      <c r="X5" s="35" t="s">
        <v>116</v>
      </c>
      <c r="Y5" s="35"/>
      <c r="Z5" s="35"/>
      <c r="AA5" s="35"/>
      <c r="AB5" s="35"/>
      <c r="AD5" s="35" t="s">
        <v>117</v>
      </c>
      <c r="AE5" s="35"/>
      <c r="AF5" s="35"/>
      <c r="AG5" s="35"/>
      <c r="AH5" s="35"/>
      <c r="AJ5" s="35" t="s">
        <v>118</v>
      </c>
      <c r="AK5" s="35"/>
      <c r="AL5" s="35"/>
      <c r="AM5" s="35"/>
      <c r="AN5" s="35"/>
      <c r="AP5" s="36" t="s">
        <v>143</v>
      </c>
      <c r="AQ5" s="35"/>
      <c r="AR5" s="35"/>
      <c r="AS5" s="35"/>
      <c r="AT5" s="35"/>
      <c r="AU5" s="37" t="s">
        <v>119</v>
      </c>
      <c r="AV5" s="35" t="s">
        <v>120</v>
      </c>
      <c r="AW5" s="35"/>
      <c r="AX5" s="35"/>
      <c r="AY5" s="35"/>
      <c r="AZ5" s="35"/>
      <c r="BA5" s="38"/>
      <c r="BB5" s="35" t="s">
        <v>121</v>
      </c>
      <c r="BC5" s="35"/>
      <c r="BE5" s="35" t="s">
        <v>122</v>
      </c>
      <c r="BF5" s="35"/>
      <c r="BL5" s="28"/>
      <c r="BM5" s="28"/>
    </row>
    <row r="6" spans="1:65" s="9" customFormat="1">
      <c r="A6" s="7"/>
      <c r="B6" s="8" t="s">
        <v>123</v>
      </c>
      <c r="C6" s="25" t="s">
        <v>114</v>
      </c>
      <c r="D6" s="25" t="s">
        <v>115</v>
      </c>
      <c r="E6" s="25" t="s">
        <v>116</v>
      </c>
      <c r="F6" s="25" t="s">
        <v>124</v>
      </c>
      <c r="G6" s="25" t="s">
        <v>125</v>
      </c>
      <c r="H6" s="25" t="s">
        <v>126</v>
      </c>
      <c r="I6" s="25" t="s">
        <v>127</v>
      </c>
      <c r="J6" s="25" t="s">
        <v>128</v>
      </c>
      <c r="L6" s="24" t="s">
        <v>129</v>
      </c>
      <c r="M6" s="24" t="s">
        <v>130</v>
      </c>
      <c r="N6" s="24" t="s">
        <v>131</v>
      </c>
      <c r="O6" s="24" t="s">
        <v>132</v>
      </c>
      <c r="P6" s="24" t="s">
        <v>133</v>
      </c>
      <c r="R6" s="24" t="s">
        <v>129</v>
      </c>
      <c r="S6" s="24" t="s">
        <v>130</v>
      </c>
      <c r="T6" s="24" t="s">
        <v>131</v>
      </c>
      <c r="U6" s="24" t="s">
        <v>132</v>
      </c>
      <c r="V6" s="24" t="s">
        <v>133</v>
      </c>
      <c r="X6" s="24" t="s">
        <v>129</v>
      </c>
      <c r="Y6" s="24" t="s">
        <v>130</v>
      </c>
      <c r="Z6" s="24" t="s">
        <v>131</v>
      </c>
      <c r="AA6" s="24" t="s">
        <v>132</v>
      </c>
      <c r="AB6" s="24" t="s">
        <v>133</v>
      </c>
      <c r="AD6" s="24" t="s">
        <v>129</v>
      </c>
      <c r="AE6" s="24" t="s">
        <v>130</v>
      </c>
      <c r="AF6" s="24" t="s">
        <v>131</v>
      </c>
      <c r="AG6" s="24" t="s">
        <v>132</v>
      </c>
      <c r="AH6" s="24" t="s">
        <v>133</v>
      </c>
      <c r="AJ6" s="24" t="s">
        <v>129</v>
      </c>
      <c r="AK6" s="24" t="s">
        <v>130</v>
      </c>
      <c r="AL6" s="24" t="s">
        <v>131</v>
      </c>
      <c r="AM6" s="24" t="s">
        <v>132</v>
      </c>
      <c r="AN6" s="24" t="s">
        <v>133</v>
      </c>
      <c r="AP6" s="24" t="s">
        <v>129</v>
      </c>
      <c r="AQ6" s="24" t="s">
        <v>130</v>
      </c>
      <c r="AR6" s="24" t="s">
        <v>131</v>
      </c>
      <c r="AS6" s="24" t="s">
        <v>132</v>
      </c>
      <c r="AT6" s="24" t="s">
        <v>133</v>
      </c>
      <c r="AU6" s="4" t="s">
        <v>134</v>
      </c>
      <c r="AV6" s="24" t="s">
        <v>129</v>
      </c>
      <c r="AW6" s="24" t="s">
        <v>130</v>
      </c>
      <c r="AX6" s="24" t="s">
        <v>131</v>
      </c>
      <c r="AY6" s="24" t="s">
        <v>132</v>
      </c>
      <c r="AZ6" s="24" t="s">
        <v>133</v>
      </c>
      <c r="BA6" s="10"/>
      <c r="BB6" s="24" t="s">
        <v>135</v>
      </c>
      <c r="BC6" s="24" t="s">
        <v>136</v>
      </c>
      <c r="BE6" s="24" t="s">
        <v>135</v>
      </c>
      <c r="BF6" s="24" t="s">
        <v>136</v>
      </c>
      <c r="BH6" s="34"/>
      <c r="BL6" s="28"/>
      <c r="BM6" s="28"/>
    </row>
    <row r="7" spans="1:65" s="34" customFormat="1">
      <c r="A7" s="39"/>
      <c r="B7" s="40"/>
      <c r="C7" s="41"/>
      <c r="D7" s="41"/>
      <c r="E7" s="41"/>
      <c r="F7" s="41"/>
      <c r="G7" s="41"/>
      <c r="H7" s="41" t="s">
        <v>137</v>
      </c>
      <c r="I7" s="41"/>
      <c r="J7" s="41"/>
      <c r="L7" s="42">
        <f>'[1]decile &amp; quintile fx 2000'!$B$35</f>
        <v>4.5592780902629819</v>
      </c>
      <c r="M7" s="42">
        <f>'[1]decile &amp; quintile fx 2000'!$B$36</f>
        <v>9.699683195597963</v>
      </c>
      <c r="N7" s="42">
        <f>'[1]decile &amp; quintile fx 2000'!$B$37</f>
        <v>14.120589781554155</v>
      </c>
      <c r="O7" s="42">
        <f>'[1]decile &amp; quintile fx 2000'!$B$38</f>
        <v>22.280842311635251</v>
      </c>
      <c r="P7" s="42">
        <f>'[1]decile &amp; quintile fx 2000'!$B$39</f>
        <v>49.339606620949645</v>
      </c>
      <c r="R7" s="42">
        <f>'[1]decile &amp; quintile fx 2000'!$G$35</f>
        <v>28.171764492764165</v>
      </c>
      <c r="S7" s="42">
        <f>'[1]decile &amp; quintile fx 2000'!$G$36</f>
        <v>19.735701509976217</v>
      </c>
      <c r="T7" s="42">
        <f>'[1]decile &amp; quintile fx 2000'!$H$37</f>
        <v>17.06184234696952</v>
      </c>
      <c r="U7" s="42">
        <f>'[1]decile &amp; quintile fx 2000'!$G$38</f>
        <v>17.337587291937979</v>
      </c>
      <c r="V7" s="42">
        <f>'[1]decile &amp; quintile fx 2000'!$G$39</f>
        <v>16.691042798396616</v>
      </c>
      <c r="X7" s="42">
        <f>'[2]decile &amp; quintile fx 2009'!C20</f>
        <v>13.807786358622774</v>
      </c>
      <c r="Y7" s="42">
        <f>'[2]decile &amp; quintile fx 2009'!C21</f>
        <v>16.744446996203092</v>
      </c>
      <c r="Z7" s="42">
        <f>'[2]decile &amp; quintile fx 2009'!C22</f>
        <v>22.033173075322168</v>
      </c>
      <c r="AA7" s="42">
        <f>'[2]decile &amp; quintile fx 2009'!C23</f>
        <v>23.212992836445299</v>
      </c>
      <c r="AB7" s="42">
        <f>'[2]decile &amp; quintile fx 2009'!C24</f>
        <v>24.201600733406661</v>
      </c>
      <c r="AD7" s="42"/>
      <c r="AE7" s="42"/>
      <c r="AF7" s="42"/>
      <c r="AG7" s="42"/>
      <c r="AH7" s="42"/>
      <c r="AJ7" s="42" t="s">
        <v>138</v>
      </c>
      <c r="AK7" s="42"/>
      <c r="AL7" s="42"/>
      <c r="AM7" s="42"/>
      <c r="AN7" s="42"/>
      <c r="AO7" s="43" t="s">
        <v>142</v>
      </c>
      <c r="AP7" s="42" t="s">
        <v>140</v>
      </c>
      <c r="AQ7" s="42"/>
      <c r="AR7" s="42"/>
      <c r="AS7" s="42"/>
      <c r="AT7" s="42"/>
      <c r="AU7" s="44" t="s">
        <v>139</v>
      </c>
      <c r="AV7" s="42" t="s">
        <v>140</v>
      </c>
      <c r="AW7" s="42"/>
      <c r="AX7" s="42"/>
      <c r="AY7" s="42"/>
      <c r="AZ7" s="42"/>
      <c r="BA7" s="37" t="s">
        <v>139</v>
      </c>
      <c r="BB7" s="35"/>
      <c r="BC7" s="35"/>
      <c r="BE7" s="35"/>
      <c r="BF7" s="35"/>
    </row>
    <row r="8" spans="1:65" outlineLevel="1">
      <c r="A8" s="11">
        <v>1903</v>
      </c>
      <c r="B8" s="12" t="s">
        <v>141</v>
      </c>
      <c r="C8" s="13">
        <f>'[3]Ingresos corrientes'!C4</f>
        <v>3.5296470000000002</v>
      </c>
      <c r="D8" s="13">
        <f>'[3]Ingresos corrientes'!B4</f>
        <v>13.076276</v>
      </c>
      <c r="E8" s="13"/>
      <c r="F8" s="13">
        <f>'[3]Ingresos corrientes'!D4</f>
        <v>16.605923000000001</v>
      </c>
      <c r="G8" s="13">
        <f>'[4]Rev-1800-present'!$R4</f>
        <v>1.4327999999999998E-9</v>
      </c>
      <c r="H8" s="14">
        <f>C8/$F8</f>
        <v>0.21255349672523474</v>
      </c>
      <c r="I8" s="14">
        <f>D8/$F8</f>
        <v>0.78744650327476529</v>
      </c>
      <c r="K8" s="14"/>
      <c r="L8" s="15">
        <f t="shared" ref="L8:P39" si="0">L$7*$C8</f>
        <v>16.092642233462463</v>
      </c>
      <c r="M8" s="15">
        <f t="shared" si="0"/>
        <v>34.236457692292767</v>
      </c>
      <c r="N8" s="15">
        <f t="shared" si="0"/>
        <v>49.840697360693284</v>
      </c>
      <c r="O8" s="15">
        <f t="shared" si="0"/>
        <v>78.643508222736429</v>
      </c>
      <c r="P8" s="15">
        <f t="shared" si="0"/>
        <v>174.15139449081505</v>
      </c>
      <c r="R8" s="15">
        <f t="shared" ref="R8:V39" si="1">R$7*$D8</f>
        <v>368.38176791438423</v>
      </c>
      <c r="S8" s="15">
        <f t="shared" si="1"/>
        <v>258.06947999806579</v>
      </c>
      <c r="T8" s="15">
        <f t="shared" si="1"/>
        <v>223.10535959746122</v>
      </c>
      <c r="U8" s="15">
        <f t="shared" si="1"/>
        <v>226.71107660347357</v>
      </c>
      <c r="V8" s="15">
        <f t="shared" si="1"/>
        <v>218.2566823596465</v>
      </c>
      <c r="X8" s="15">
        <f t="shared" ref="X8:AB39" si="2">X$7*$E8</f>
        <v>0</v>
      </c>
      <c r="Y8" s="15">
        <f t="shared" si="2"/>
        <v>0</v>
      </c>
      <c r="Z8" s="15">
        <f t="shared" si="2"/>
        <v>0</v>
      </c>
      <c r="AA8" s="15">
        <f t="shared" si="2"/>
        <v>0</v>
      </c>
      <c r="AB8" s="15">
        <f t="shared" si="2"/>
        <v>0</v>
      </c>
      <c r="AD8" s="16">
        <f t="shared" ref="AD8:AH58" si="3">L8+R8+X8</f>
        <v>384.4744101478467</v>
      </c>
      <c r="AE8" s="16">
        <f t="shared" si="3"/>
        <v>292.30593769035858</v>
      </c>
      <c r="AF8" s="16">
        <f t="shared" si="3"/>
        <v>272.94605695815449</v>
      </c>
      <c r="AG8" s="16">
        <f t="shared" si="3"/>
        <v>305.35458482620999</v>
      </c>
      <c r="AH8" s="16">
        <f t="shared" si="3"/>
        <v>392.40807685046155</v>
      </c>
      <c r="AJ8" s="17">
        <f t="shared" ref="AJ8:AJ71" si="4">AD8/SUM($AD8:$AH8)*100</f>
        <v>23.336993123173507</v>
      </c>
      <c r="AK8" s="17">
        <f t="shared" ref="AK8:AN71" si="5">AE8/SUM($AD8:$AH8)*100</f>
        <v>17.742511537034442</v>
      </c>
      <c r="AL8" s="17">
        <f t="shared" si="5"/>
        <v>16.567397168982819</v>
      </c>
      <c r="AM8" s="17">
        <f t="shared" si="5"/>
        <v>18.534543933570227</v>
      </c>
      <c r="AN8" s="17">
        <f t="shared" si="5"/>
        <v>23.818554237239006</v>
      </c>
      <c r="AO8" s="11">
        <v>1903</v>
      </c>
      <c r="AP8" s="19"/>
      <c r="AQ8" s="19"/>
      <c r="AR8" s="19"/>
      <c r="AS8" s="19"/>
      <c r="AT8" s="19"/>
      <c r="AU8" s="20"/>
      <c r="AV8" s="19"/>
      <c r="AW8" s="19"/>
      <c r="AX8" s="19"/>
      <c r="AY8" s="19"/>
      <c r="AZ8" s="19"/>
      <c r="BA8" s="19"/>
      <c r="BB8" s="19"/>
      <c r="BC8" s="22"/>
      <c r="BD8" s="22"/>
      <c r="BE8" s="22"/>
      <c r="BF8" s="22"/>
      <c r="BH8" s="34"/>
    </row>
    <row r="9" spans="1:65" outlineLevel="1">
      <c r="A9" s="11">
        <v>1904</v>
      </c>
      <c r="B9" s="12" t="s">
        <v>141</v>
      </c>
      <c r="C9" s="13">
        <f>'[3]Ingresos corrientes'!C5</f>
        <v>3.328103</v>
      </c>
      <c r="D9" s="13">
        <f>'[3]Ingresos corrientes'!B5</f>
        <v>13.240468</v>
      </c>
      <c r="E9" s="13"/>
      <c r="F9" s="13">
        <f>'[3]Ingresos corrientes'!D5</f>
        <v>16.568570999999999</v>
      </c>
      <c r="G9" s="13">
        <f>'[4]Rev-1800-present'!$R5</f>
        <v>1.2100399999999999E-9</v>
      </c>
      <c r="H9" s="14">
        <f t="shared" ref="H9:I72" si="6">C9/$F9</f>
        <v>0.20086843940856458</v>
      </c>
      <c r="I9" s="14">
        <f t="shared" si="6"/>
        <v>0.79913156059143553</v>
      </c>
      <c r="K9" s="14"/>
      <c r="L9" s="15">
        <f t="shared" si="0"/>
        <v>15.173747090038502</v>
      </c>
      <c r="M9" s="15">
        <f t="shared" si="0"/>
        <v>32.28154474231917</v>
      </c>
      <c r="N9" s="15">
        <f t="shared" si="0"/>
        <v>46.994777213759733</v>
      </c>
      <c r="O9" s="15">
        <f t="shared" si="0"/>
        <v>74.15293813988022</v>
      </c>
      <c r="P9" s="15">
        <f t="shared" si="0"/>
        <v>164.20729281400239</v>
      </c>
      <c r="R9" s="15">
        <f t="shared" si="1"/>
        <v>373.00734626998013</v>
      </c>
      <c r="S9" s="15">
        <f t="shared" si="1"/>
        <v>261.3099243003918</v>
      </c>
      <c r="T9" s="15">
        <f t="shared" si="1"/>
        <v>225.90677761609481</v>
      </c>
      <c r="U9" s="15">
        <f t="shared" si="1"/>
        <v>229.55776973611145</v>
      </c>
      <c r="V9" s="15">
        <f t="shared" si="1"/>
        <v>220.99721805880085</v>
      </c>
      <c r="X9" s="15">
        <f t="shared" si="2"/>
        <v>0</v>
      </c>
      <c r="Y9" s="15">
        <f t="shared" si="2"/>
        <v>0</v>
      </c>
      <c r="Z9" s="15">
        <f t="shared" si="2"/>
        <v>0</v>
      </c>
      <c r="AA9" s="15">
        <f t="shared" si="2"/>
        <v>0</v>
      </c>
      <c r="AB9" s="15">
        <f t="shared" si="2"/>
        <v>0</v>
      </c>
      <c r="AD9" s="16">
        <f t="shared" si="3"/>
        <v>388.18109336001862</v>
      </c>
      <c r="AE9" s="16">
        <f t="shared" si="3"/>
        <v>293.59146904271097</v>
      </c>
      <c r="AF9" s="16">
        <f t="shared" si="3"/>
        <v>272.90155482985455</v>
      </c>
      <c r="AG9" s="16">
        <f t="shared" si="3"/>
        <v>303.71070787599166</v>
      </c>
      <c r="AH9" s="16">
        <f t="shared" si="3"/>
        <v>385.20451087280321</v>
      </c>
      <c r="AJ9" s="17">
        <f t="shared" si="4"/>
        <v>23.617888292530058</v>
      </c>
      <c r="AK9" s="17">
        <f t="shared" si="5"/>
        <v>17.862823919297881</v>
      </c>
      <c r="AL9" s="17">
        <f t="shared" si="5"/>
        <v>16.603998873411186</v>
      </c>
      <c r="AM9" s="17">
        <f t="shared" si="5"/>
        <v>18.478503189767139</v>
      </c>
      <c r="AN9" s="17">
        <f t="shared" si="5"/>
        <v>23.43678572499374</v>
      </c>
      <c r="AO9" s="11">
        <v>1904</v>
      </c>
      <c r="AP9" s="19"/>
      <c r="AQ9" s="19"/>
      <c r="AR9" s="19"/>
      <c r="AS9" s="19"/>
      <c r="AT9" s="19"/>
      <c r="AU9" s="20"/>
      <c r="AV9" s="19"/>
      <c r="AW9" s="19"/>
      <c r="AX9" s="19"/>
      <c r="AY9" s="19"/>
      <c r="AZ9" s="19"/>
      <c r="BA9" s="19"/>
      <c r="BB9" s="19"/>
      <c r="BC9" s="22"/>
      <c r="BD9" s="22"/>
      <c r="BE9" s="22"/>
      <c r="BF9" s="22"/>
      <c r="BH9" s="34"/>
    </row>
    <row r="10" spans="1:65" outlineLevel="1">
      <c r="A10" s="11">
        <v>1905</v>
      </c>
      <c r="B10" s="12" t="s">
        <v>141</v>
      </c>
      <c r="C10" s="13">
        <f>'[3]Ingresos corrientes'!C6</f>
        <v>4.1013010000000003</v>
      </c>
      <c r="D10" s="13">
        <f>'[3]Ingresos corrientes'!B6</f>
        <v>14.651127000000001</v>
      </c>
      <c r="E10" s="13"/>
      <c r="F10" s="13">
        <f>'[3]Ingresos corrientes'!D6</f>
        <v>18.752428000000002</v>
      </c>
      <c r="G10" s="13">
        <f>'[4]Rev-1800-present'!$R6</f>
        <v>1.7534399999999999E-9</v>
      </c>
      <c r="H10" s="14">
        <f t="shared" si="6"/>
        <v>0.21870773214007275</v>
      </c>
      <c r="I10" s="14">
        <f t="shared" si="6"/>
        <v>0.78129226785992723</v>
      </c>
      <c r="K10" s="14"/>
      <c r="L10" s="15">
        <f t="shared" si="0"/>
        <v>18.69897179087366</v>
      </c>
      <c r="M10" s="15">
        <f t="shared" si="0"/>
        <v>39.781320389789123</v>
      </c>
      <c r="N10" s="15">
        <f t="shared" si="0"/>
        <v>57.912788991677843</v>
      </c>
      <c r="O10" s="15">
        <f t="shared" si="0"/>
        <v>91.380440853551974</v>
      </c>
      <c r="P10" s="15">
        <f t="shared" si="0"/>
        <v>202.35657797410741</v>
      </c>
      <c r="R10" s="15">
        <f t="shared" si="1"/>
        <v>412.74809939757836</v>
      </c>
      <c r="S10" s="15">
        <f t="shared" si="1"/>
        <v>289.15026925675335</v>
      </c>
      <c r="T10" s="15">
        <f t="shared" si="1"/>
        <v>249.97521907942851</v>
      </c>
      <c r="U10" s="15">
        <f t="shared" si="1"/>
        <v>254.01519328776942</v>
      </c>
      <c r="V10" s="15">
        <f t="shared" si="1"/>
        <v>244.54258780174422</v>
      </c>
      <c r="X10" s="15">
        <f t="shared" si="2"/>
        <v>0</v>
      </c>
      <c r="Y10" s="15">
        <f t="shared" si="2"/>
        <v>0</v>
      </c>
      <c r="Z10" s="15">
        <f t="shared" si="2"/>
        <v>0</v>
      </c>
      <c r="AA10" s="15">
        <f t="shared" si="2"/>
        <v>0</v>
      </c>
      <c r="AB10" s="15">
        <f t="shared" si="2"/>
        <v>0</v>
      </c>
      <c r="AD10" s="16">
        <f t="shared" si="3"/>
        <v>431.44707118845201</v>
      </c>
      <c r="AE10" s="16">
        <f t="shared" si="3"/>
        <v>328.93158964654248</v>
      </c>
      <c r="AF10" s="16">
        <f t="shared" si="3"/>
        <v>307.88800807110636</v>
      </c>
      <c r="AG10" s="16">
        <f t="shared" si="3"/>
        <v>345.39563414132141</v>
      </c>
      <c r="AH10" s="16">
        <f t="shared" si="3"/>
        <v>446.89916577585166</v>
      </c>
      <c r="AJ10" s="17">
        <f t="shared" si="4"/>
        <v>23.18907912573961</v>
      </c>
      <c r="AK10" s="17">
        <f t="shared" si="5"/>
        <v>17.679157348914561</v>
      </c>
      <c r="AL10" s="17">
        <f t="shared" si="5"/>
        <v>16.548123414908321</v>
      </c>
      <c r="AM10" s="17">
        <f t="shared" si="5"/>
        <v>18.564053912164997</v>
      </c>
      <c r="AN10" s="17">
        <f t="shared" si="5"/>
        <v>24.019586198272531</v>
      </c>
      <c r="AO10" s="11">
        <v>1905</v>
      </c>
      <c r="AP10" s="19"/>
      <c r="AQ10" s="19"/>
      <c r="AR10" s="19"/>
      <c r="AS10" s="19"/>
      <c r="AT10" s="19"/>
      <c r="AU10" s="20"/>
      <c r="AV10" s="19"/>
      <c r="AW10" s="19"/>
      <c r="AX10" s="19"/>
      <c r="AY10" s="19"/>
      <c r="AZ10" s="19"/>
      <c r="BA10" s="19"/>
      <c r="BB10" s="19"/>
      <c r="BC10" s="22"/>
      <c r="BD10" s="22"/>
      <c r="BE10" s="22"/>
      <c r="BF10" s="22"/>
      <c r="BH10" s="34"/>
    </row>
    <row r="11" spans="1:65" outlineLevel="1">
      <c r="A11" s="11">
        <v>1906</v>
      </c>
      <c r="B11" s="12" t="s">
        <v>141</v>
      </c>
      <c r="C11" s="13">
        <f>'[3]Ingresos corrientes'!C7</f>
        <v>4.6338749999999997</v>
      </c>
      <c r="D11" s="13">
        <f>'[3]Ingresos corrientes'!B7</f>
        <v>17.625429999999998</v>
      </c>
      <c r="E11" s="13"/>
      <c r="F11" s="13">
        <f>'[3]Ingresos corrientes'!D7</f>
        <v>22.259304999999998</v>
      </c>
      <c r="G11" s="13">
        <f>'[4]Rev-1800-present'!$R7</f>
        <v>1.9452799999999997E-9</v>
      </c>
      <c r="H11" s="14">
        <f t="shared" si="6"/>
        <v>0.20817698486093794</v>
      </c>
      <c r="I11" s="14">
        <f t="shared" si="6"/>
        <v>0.79182301513906206</v>
      </c>
      <c r="K11" s="14"/>
      <c r="L11" s="15">
        <f t="shared" si="0"/>
        <v>21.127124760517376</v>
      </c>
      <c r="M11" s="15">
        <f t="shared" si="0"/>
        <v>44.94711946800151</v>
      </c>
      <c r="N11" s="15">
        <f t="shared" si="0"/>
        <v>65.433047973999265</v>
      </c>
      <c r="O11" s="15">
        <f t="shared" si="0"/>
        <v>103.24663816682879</v>
      </c>
      <c r="P11" s="15">
        <f t="shared" si="0"/>
        <v>228.63356963065303</v>
      </c>
      <c r="R11" s="15">
        <f t="shared" si="1"/>
        <v>496.53946304370027</v>
      </c>
      <c r="S11" s="15">
        <f t="shared" si="1"/>
        <v>347.85022546498004</v>
      </c>
      <c r="T11" s="15">
        <f t="shared" si="1"/>
        <v>300.72230795754695</v>
      </c>
      <c r="U11" s="15">
        <f t="shared" si="1"/>
        <v>305.5824311829424</v>
      </c>
      <c r="V11" s="15">
        <f t="shared" si="1"/>
        <v>294.18680647014361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D11" s="16">
        <f t="shared" si="3"/>
        <v>517.66658780421767</v>
      </c>
      <c r="AE11" s="16">
        <f t="shared" si="3"/>
        <v>392.79734493298156</v>
      </c>
      <c r="AF11" s="16">
        <f t="shared" si="3"/>
        <v>366.15535593154618</v>
      </c>
      <c r="AG11" s="16">
        <f t="shared" si="3"/>
        <v>408.8290693497712</v>
      </c>
      <c r="AH11" s="16">
        <f t="shared" si="3"/>
        <v>522.82037610079669</v>
      </c>
      <c r="AJ11" s="17">
        <f t="shared" si="4"/>
        <v>23.442191604939332</v>
      </c>
      <c r="AK11" s="17">
        <f t="shared" si="5"/>
        <v>17.787569912302107</v>
      </c>
      <c r="AL11" s="17">
        <f t="shared" si="5"/>
        <v>16.581104929585202</v>
      </c>
      <c r="AM11" s="17">
        <f t="shared" si="5"/>
        <v>18.513556028443144</v>
      </c>
      <c r="AN11" s="17">
        <f t="shared" si="5"/>
        <v>23.675577524730222</v>
      </c>
      <c r="AO11" s="11">
        <v>1906</v>
      </c>
      <c r="AP11" s="19"/>
      <c r="AQ11" s="19"/>
      <c r="AR11" s="19"/>
      <c r="AS11" s="19"/>
      <c r="AT11" s="19"/>
      <c r="AU11" s="20"/>
      <c r="AV11" s="19"/>
      <c r="AW11" s="19"/>
      <c r="AX11" s="19"/>
      <c r="AY11" s="19"/>
      <c r="AZ11" s="19"/>
      <c r="BA11" s="19"/>
      <c r="BB11" s="19"/>
      <c r="BC11" s="22"/>
      <c r="BD11" s="22"/>
      <c r="BE11" s="22"/>
      <c r="BF11" s="22"/>
      <c r="BH11" s="34"/>
    </row>
    <row r="12" spans="1:65" outlineLevel="1">
      <c r="A12" s="11">
        <v>1907</v>
      </c>
      <c r="B12" s="12" t="s">
        <v>141</v>
      </c>
      <c r="C12" s="13">
        <f>'[3]Ingresos corrientes'!C8</f>
        <v>4.9389409999999998</v>
      </c>
      <c r="D12" s="13">
        <f>'[3]Ingresos corrientes'!B8</f>
        <v>17.821670000000001</v>
      </c>
      <c r="E12" s="13"/>
      <c r="F12" s="13">
        <f>'[3]Ingresos corrientes'!D8</f>
        <v>22.760611000000001</v>
      </c>
      <c r="G12" s="13">
        <f>'[4]Rev-1800-present'!$R8</f>
        <v>1.5257299999999999E-9</v>
      </c>
      <c r="H12" s="14">
        <f t="shared" si="6"/>
        <v>0.21699509736359887</v>
      </c>
      <c r="I12" s="14">
        <f t="shared" si="6"/>
        <v>0.7830049026364011</v>
      </c>
      <c r="K12" s="14"/>
      <c r="L12" s="15">
        <f t="shared" si="0"/>
        <v>22.518005490401542</v>
      </c>
      <c r="M12" s="15">
        <f t="shared" si="0"/>
        <v>47.906163021749798</v>
      </c>
      <c r="N12" s="15">
        <f t="shared" si="0"/>
        <v>69.740759816298862</v>
      </c>
      <c r="O12" s="15">
        <f t="shared" si="0"/>
        <v>110.04376560747011</v>
      </c>
      <c r="P12" s="15">
        <f t="shared" si="0"/>
        <v>243.68540606407964</v>
      </c>
      <c r="R12" s="15">
        <f t="shared" si="1"/>
        <v>502.06789010776038</v>
      </c>
      <c r="S12" s="15">
        <f t="shared" si="1"/>
        <v>351.72315952929785</v>
      </c>
      <c r="T12" s="15">
        <f t="shared" si="1"/>
        <v>304.07052389971631</v>
      </c>
      <c r="U12" s="15">
        <f t="shared" si="1"/>
        <v>308.98475931311236</v>
      </c>
      <c r="V12" s="15">
        <f t="shared" si="1"/>
        <v>297.46225670890101</v>
      </c>
      <c r="X12" s="15">
        <f t="shared" si="2"/>
        <v>0</v>
      </c>
      <c r="Y12" s="15">
        <f t="shared" si="2"/>
        <v>0</v>
      </c>
      <c r="Z12" s="15">
        <f t="shared" si="2"/>
        <v>0</v>
      </c>
      <c r="AA12" s="15">
        <f t="shared" si="2"/>
        <v>0</v>
      </c>
      <c r="AB12" s="15">
        <f t="shared" si="2"/>
        <v>0</v>
      </c>
      <c r="AD12" s="16">
        <f t="shared" si="3"/>
        <v>524.58589559816187</v>
      </c>
      <c r="AE12" s="16">
        <f t="shared" si="3"/>
        <v>399.62932255104766</v>
      </c>
      <c r="AF12" s="16">
        <f t="shared" si="3"/>
        <v>373.81128371601517</v>
      </c>
      <c r="AG12" s="16">
        <f t="shared" si="3"/>
        <v>419.02852492058247</v>
      </c>
      <c r="AH12" s="16">
        <f t="shared" si="3"/>
        <v>541.14766277298065</v>
      </c>
      <c r="AJ12" s="17">
        <f t="shared" si="4"/>
        <v>23.230239607085782</v>
      </c>
      <c r="AK12" s="17">
        <f t="shared" si="5"/>
        <v>17.696787112990645</v>
      </c>
      <c r="AL12" s="17">
        <f t="shared" si="5"/>
        <v>16.553486781518764</v>
      </c>
      <c r="AM12" s="17">
        <f t="shared" si="5"/>
        <v>18.555842079988537</v>
      </c>
      <c r="AN12" s="17">
        <f t="shared" si="5"/>
        <v>23.963644418416273</v>
      </c>
      <c r="AO12" s="11">
        <v>1907</v>
      </c>
      <c r="AP12" s="19"/>
      <c r="AQ12" s="19"/>
      <c r="AR12" s="19"/>
      <c r="AS12" s="19"/>
      <c r="AT12" s="19"/>
      <c r="AU12" s="20"/>
      <c r="AV12" s="19"/>
      <c r="AW12" s="19"/>
      <c r="AX12" s="19"/>
      <c r="AY12" s="19"/>
      <c r="AZ12" s="19"/>
      <c r="BA12" s="19"/>
      <c r="BB12" s="19"/>
      <c r="BC12" s="22"/>
      <c r="BD12" s="22"/>
      <c r="BE12" s="22"/>
      <c r="BF12" s="22"/>
      <c r="BH12" s="34"/>
      <c r="BI12" s="35" t="s">
        <v>120</v>
      </c>
      <c r="BJ12" s="35"/>
      <c r="BK12" s="35"/>
    </row>
    <row r="13" spans="1:65" outlineLevel="1">
      <c r="A13" s="11">
        <v>1908</v>
      </c>
      <c r="B13" s="12" t="s">
        <v>141</v>
      </c>
      <c r="C13" s="13">
        <f>'[3]Ingresos corrientes'!C9</f>
        <v>4.8404919999999994</v>
      </c>
      <c r="D13" s="13">
        <f>'[3]Ingresos corrientes'!B9</f>
        <v>19.916599000000001</v>
      </c>
      <c r="E13" s="13"/>
      <c r="F13" s="13">
        <f>'[3]Ingresos corrientes'!D9</f>
        <v>24.757091000000003</v>
      </c>
      <c r="G13" s="13">
        <f>'[4]Rev-1800-present'!$R9</f>
        <v>1.6106999999999998E-9</v>
      </c>
      <c r="H13" s="14">
        <f t="shared" si="6"/>
        <v>0.19551941704297968</v>
      </c>
      <c r="I13" s="14">
        <f t="shared" si="6"/>
        <v>0.8044805829570203</v>
      </c>
      <c r="K13" s="14"/>
      <c r="L13" s="15">
        <f t="shared" si="0"/>
        <v>22.06914912169324</v>
      </c>
      <c r="M13" s="15">
        <f t="shared" si="0"/>
        <v>46.951238910826369</v>
      </c>
      <c r="N13" s="15">
        <f t="shared" si="0"/>
        <v>68.350601872894629</v>
      </c>
      <c r="O13" s="15">
        <f t="shared" si="0"/>
        <v>107.85023896273192</v>
      </c>
      <c r="P13" s="15">
        <f t="shared" si="0"/>
        <v>238.82797113185376</v>
      </c>
      <c r="R13" s="15">
        <f t="shared" si="1"/>
        <v>561.08573652482232</v>
      </c>
      <c r="S13" s="15">
        <f t="shared" si="1"/>
        <v>393.06805295789081</v>
      </c>
      <c r="T13" s="15">
        <f t="shared" si="1"/>
        <v>339.81387222581083</v>
      </c>
      <c r="U13" s="15">
        <f t="shared" si="1"/>
        <v>345.30577372102471</v>
      </c>
      <c r="V13" s="15">
        <f t="shared" si="1"/>
        <v>332.42880630750329</v>
      </c>
      <c r="X13" s="15">
        <f t="shared" si="2"/>
        <v>0</v>
      </c>
      <c r="Y13" s="15">
        <f t="shared" si="2"/>
        <v>0</v>
      </c>
      <c r="Z13" s="15">
        <f t="shared" si="2"/>
        <v>0</v>
      </c>
      <c r="AA13" s="15">
        <f t="shared" si="2"/>
        <v>0</v>
      </c>
      <c r="AB13" s="15">
        <f t="shared" si="2"/>
        <v>0</v>
      </c>
      <c r="AD13" s="16">
        <f t="shared" si="3"/>
        <v>583.15488564651559</v>
      </c>
      <c r="AE13" s="16">
        <f t="shared" si="3"/>
        <v>440.01929186871718</v>
      </c>
      <c r="AF13" s="16">
        <f t="shared" si="3"/>
        <v>408.16447409870545</v>
      </c>
      <c r="AG13" s="16">
        <f t="shared" si="3"/>
        <v>453.15601268375661</v>
      </c>
      <c r="AH13" s="16">
        <f t="shared" si="3"/>
        <v>571.25677743935705</v>
      </c>
      <c r="AJ13" s="17">
        <f t="shared" si="4"/>
        <v>23.746494687346157</v>
      </c>
      <c r="AK13" s="17">
        <f t="shared" si="5"/>
        <v>17.917908318826999</v>
      </c>
      <c r="AL13" s="17">
        <f t="shared" si="5"/>
        <v>16.620756773739053</v>
      </c>
      <c r="AM13" s="17">
        <f t="shared" si="5"/>
        <v>18.452845226193624</v>
      </c>
      <c r="AN13" s="17">
        <f t="shared" si="5"/>
        <v>23.261994993894177</v>
      </c>
      <c r="AO13" s="11">
        <v>1908</v>
      </c>
      <c r="AP13" s="19"/>
      <c r="AQ13" s="19"/>
      <c r="AR13" s="19"/>
      <c r="AS13" s="19"/>
      <c r="AT13" s="19"/>
      <c r="AU13" s="20"/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H13" s="9"/>
      <c r="BI13" s="42" t="s">
        <v>140</v>
      </c>
      <c r="BJ13" s="42"/>
      <c r="BK13" s="42"/>
    </row>
    <row r="14" spans="1:65" outlineLevel="1">
      <c r="A14" s="11">
        <v>1909</v>
      </c>
      <c r="B14" s="12" t="s">
        <v>141</v>
      </c>
      <c r="C14" s="13">
        <f>'[3]Ingresos corrientes'!C10</f>
        <v>4.9227780000000001</v>
      </c>
      <c r="D14" s="13">
        <f>'[3]Ingresos corrientes'!B10</f>
        <v>21.266255999999998</v>
      </c>
      <c r="E14" s="13"/>
      <c r="F14" s="13">
        <f>'[3]Ingresos corrientes'!D10</f>
        <v>26.189033999999999</v>
      </c>
      <c r="G14" s="13">
        <f>'[4]Rev-1800-present'!$R10</f>
        <v>1.4440506759999999E-9</v>
      </c>
      <c r="H14" s="14">
        <f t="shared" si="6"/>
        <v>0.1879709652520975</v>
      </c>
      <c r="I14" s="14">
        <f t="shared" si="6"/>
        <v>0.81202903474790245</v>
      </c>
      <c r="K14" s="14"/>
      <c r="L14" s="15">
        <f t="shared" si="0"/>
        <v>22.444313878628623</v>
      </c>
      <c r="M14" s="15">
        <f t="shared" si="0"/>
        <v>47.74938704225935</v>
      </c>
      <c r="N14" s="15">
        <f t="shared" si="0"/>
        <v>69.512528723659599</v>
      </c>
      <c r="O14" s="15">
        <f t="shared" si="0"/>
        <v>109.68364035318716</v>
      </c>
      <c r="P14" s="15">
        <f t="shared" si="0"/>
        <v>242.88793000226525</v>
      </c>
      <c r="R14" s="15">
        <f t="shared" si="1"/>
        <v>599.10795567483285</v>
      </c>
      <c r="S14" s="15">
        <f t="shared" si="1"/>
        <v>419.70448065074072</v>
      </c>
      <c r="T14" s="15">
        <f t="shared" si="1"/>
        <v>362.84150718229461</v>
      </c>
      <c r="U14" s="15">
        <f t="shared" si="1"/>
        <v>368.70556977269979</v>
      </c>
      <c r="V14" s="15">
        <f t="shared" si="1"/>
        <v>354.95598905765877</v>
      </c>
      <c r="X14" s="15">
        <f t="shared" si="2"/>
        <v>0</v>
      </c>
      <c r="Y14" s="15">
        <f t="shared" si="2"/>
        <v>0</v>
      </c>
      <c r="Z14" s="15">
        <f t="shared" si="2"/>
        <v>0</v>
      </c>
      <c r="AA14" s="15">
        <f t="shared" si="2"/>
        <v>0</v>
      </c>
      <c r="AB14" s="15">
        <f t="shared" si="2"/>
        <v>0</v>
      </c>
      <c r="AD14" s="16">
        <f t="shared" si="3"/>
        <v>621.55226955346143</v>
      </c>
      <c r="AE14" s="16">
        <f t="shared" si="3"/>
        <v>467.45386769300006</v>
      </c>
      <c r="AF14" s="16">
        <f t="shared" si="3"/>
        <v>432.35403590595422</v>
      </c>
      <c r="AG14" s="16">
        <f t="shared" si="3"/>
        <v>478.38921012588696</v>
      </c>
      <c r="AH14" s="16">
        <f t="shared" si="3"/>
        <v>597.84391905992402</v>
      </c>
      <c r="AJ14" s="17">
        <f t="shared" si="4"/>
        <v>23.928005550136366</v>
      </c>
      <c r="AK14" s="17">
        <f t="shared" si="5"/>
        <v>17.995652640165837</v>
      </c>
      <c r="AL14" s="17">
        <f t="shared" si="5"/>
        <v>16.644408326614109</v>
      </c>
      <c r="AM14" s="17">
        <f t="shared" si="5"/>
        <v>18.416632414907458</v>
      </c>
      <c r="AN14" s="17">
        <f t="shared" si="5"/>
        <v>23.015301068176228</v>
      </c>
      <c r="AO14" s="11">
        <v>1909</v>
      </c>
      <c r="AP14" s="19"/>
      <c r="AQ14" s="19"/>
      <c r="AR14" s="19"/>
      <c r="AS14" s="19"/>
      <c r="AT14" s="19"/>
      <c r="AU14" s="20"/>
      <c r="AV14" s="19"/>
      <c r="AW14" s="19"/>
      <c r="AX14" s="19"/>
      <c r="AY14" s="19"/>
      <c r="AZ14" s="19"/>
      <c r="BA14" s="19"/>
      <c r="BB14" s="19"/>
      <c r="BC14" s="22"/>
      <c r="BD14" s="22"/>
      <c r="BE14" s="22"/>
      <c r="BF14" s="22"/>
      <c r="BH14" s="26" t="s">
        <v>142</v>
      </c>
      <c r="BI14" s="45" t="s">
        <v>129</v>
      </c>
      <c r="BJ14" s="45" t="s">
        <v>131</v>
      </c>
      <c r="BK14" s="45" t="s">
        <v>133</v>
      </c>
    </row>
    <row r="15" spans="1:65" outlineLevel="1">
      <c r="A15" s="11">
        <v>1910</v>
      </c>
      <c r="B15" s="12" t="s">
        <v>141</v>
      </c>
      <c r="C15" s="13">
        <f>'[3]Ingresos corrientes'!C11</f>
        <v>5.1458649999999997</v>
      </c>
      <c r="D15" s="13">
        <f>'[3]Ingresos corrientes'!B11</f>
        <v>22.596502999999998</v>
      </c>
      <c r="E15" s="13"/>
      <c r="F15" s="13">
        <f>'[3]Ingresos corrientes'!D11</f>
        <v>27.742367999999999</v>
      </c>
      <c r="G15" s="13">
        <f>'[4]Rev-1800-present'!$R11</f>
        <v>1.6347286960000002E-9</v>
      </c>
      <c r="H15" s="14">
        <f t="shared" si="6"/>
        <v>0.18548759067719092</v>
      </c>
      <c r="I15" s="14">
        <f t="shared" si="6"/>
        <v>0.81451240932280899</v>
      </c>
      <c r="K15" s="14"/>
      <c r="L15" s="15">
        <f t="shared" si="0"/>
        <v>23.461429549951117</v>
      </c>
      <c r="M15" s="15">
        <f t="shared" si="0"/>
        <v>49.913260267315707</v>
      </c>
      <c r="N15" s="15">
        <f t="shared" si="0"/>
        <v>72.662648736257168</v>
      </c>
      <c r="O15" s="15">
        <f t="shared" si="0"/>
        <v>114.65420662196293</v>
      </c>
      <c r="P15" s="15">
        <f t="shared" si="0"/>
        <v>253.89495482451304</v>
      </c>
      <c r="R15" s="15">
        <f t="shared" si="1"/>
        <v>636.58336087603891</v>
      </c>
      <c r="S15" s="15">
        <f t="shared" si="1"/>
        <v>445.95783837728209</v>
      </c>
      <c r="T15" s="15">
        <f t="shared" si="1"/>
        <v>385.53797177882376</v>
      </c>
      <c r="U15" s="15">
        <f t="shared" si="1"/>
        <v>391.76884325503841</v>
      </c>
      <c r="V15" s="15">
        <f t="shared" si="1"/>
        <v>377.15919866709748</v>
      </c>
      <c r="X15" s="15">
        <f t="shared" si="2"/>
        <v>0</v>
      </c>
      <c r="Y15" s="15">
        <f t="shared" si="2"/>
        <v>0</v>
      </c>
      <c r="Z15" s="15">
        <f t="shared" si="2"/>
        <v>0</v>
      </c>
      <c r="AA15" s="15">
        <f t="shared" si="2"/>
        <v>0</v>
      </c>
      <c r="AB15" s="15">
        <f t="shared" si="2"/>
        <v>0</v>
      </c>
      <c r="AD15" s="16">
        <f t="shared" si="3"/>
        <v>660.04479042599007</v>
      </c>
      <c r="AE15" s="16">
        <f t="shared" si="3"/>
        <v>495.87109864459779</v>
      </c>
      <c r="AF15" s="16">
        <f t="shared" si="3"/>
        <v>458.20062051508091</v>
      </c>
      <c r="AG15" s="16">
        <f t="shared" si="3"/>
        <v>506.42304987700135</v>
      </c>
      <c r="AH15" s="16">
        <f t="shared" si="3"/>
        <v>631.05415349161058</v>
      </c>
      <c r="AJ15" s="17">
        <f t="shared" si="4"/>
        <v>23.987727087707487</v>
      </c>
      <c r="AK15" s="17">
        <f t="shared" si="5"/>
        <v>18.021232433773811</v>
      </c>
      <c r="AL15" s="17">
        <f t="shared" si="5"/>
        <v>16.652190269148733</v>
      </c>
      <c r="AM15" s="17">
        <f t="shared" si="5"/>
        <v>18.404717509449256</v>
      </c>
      <c r="AN15" s="17">
        <f t="shared" si="5"/>
        <v>22.934132699920731</v>
      </c>
      <c r="AO15" s="11">
        <v>1910</v>
      </c>
      <c r="AP15" s="19">
        <f>AJ15/100*'[1]soc spen &amp; quintile fx 1910 (2)'!$D11</f>
        <v>0.60181095010922536</v>
      </c>
      <c r="AQ15" s="19">
        <f>AK15/100*'[1]soc spen &amp; quintile fx 1910 (2)'!$D11</f>
        <v>0.45212182769355919</v>
      </c>
      <c r="AR15" s="19">
        <f>AL15/100*'[1]soc spen &amp; quintile fx 1910 (2)'!$D11</f>
        <v>0.41777490675269108</v>
      </c>
      <c r="AS15" s="19">
        <f>AM15/100*'[1]soc spen &amp; quintile fx 1910 (2)'!$D11</f>
        <v>0.46174281082802265</v>
      </c>
      <c r="AT15" s="19">
        <f>AN15/100*'[1]soc spen &amp; quintile fx 1910 (2)'!$D11</f>
        <v>0.57537807311236222</v>
      </c>
      <c r="AU15" s="20">
        <f t="shared" ref="AU15:AU78" si="7">SUM(AP15:AT15)</f>
        <v>2.5088285684958604</v>
      </c>
      <c r="AV15" s="19">
        <f>'[1]soc spen &amp; quintile fx 1910 (2)'!AP11-AP15</f>
        <v>1.0573180417838599</v>
      </c>
      <c r="AW15" s="19">
        <f>'[1]soc spen &amp; quintile fx 1910 (2)'!AQ11-AQ15</f>
        <v>2.3276273365644251E-2</v>
      </c>
      <c r="AX15" s="19">
        <f>'[1]soc spen &amp; quintile fx 1910 (2)'!AR11-AR15</f>
        <v>-0.19409266003508716</v>
      </c>
      <c r="AY15" s="19">
        <f>'[1]soc spen &amp; quintile fx 1910 (2)'!AS11-AS15</f>
        <v>-0.34868858830308169</v>
      </c>
      <c r="AZ15" s="19">
        <f>'[1]soc spen &amp; quintile fx 1910 (2)'!AT11-AT15</f>
        <v>-0.53781306681133545</v>
      </c>
      <c r="BA15" s="21">
        <f t="shared" ref="BA15:BA71" si="8">SUM(AV15:AZ15)</f>
        <v>0</v>
      </c>
      <c r="BB15" s="22">
        <f>'[1]soc spen &amp; quintile fx 1910 (2)'!AW11</f>
        <v>0.1679391496297519</v>
      </c>
      <c r="BC15" s="22">
        <f>'[1]soc spen &amp; quintile fx 1910 (2)'!AX11</f>
        <v>0.13481908146417232</v>
      </c>
      <c r="BE15" s="13">
        <f t="shared" ref="BE15:BE71" si="9">+AT15/AR15</f>
        <v>1.3772442140785803</v>
      </c>
      <c r="BF15" s="13">
        <f t="shared" ref="BF15:BF71" si="10">AR15/AP15</f>
        <v>0.69419625328662971</v>
      </c>
      <c r="BH15" s="11">
        <v>1910</v>
      </c>
      <c r="BI15" s="46">
        <f>AV15</f>
        <v>1.0573180417838599</v>
      </c>
      <c r="BJ15" s="23">
        <f>AX15</f>
        <v>-0.19409266003508716</v>
      </c>
      <c r="BK15" s="23">
        <f>AZ15</f>
        <v>-0.53781306681133545</v>
      </c>
    </row>
    <row r="16" spans="1:65" outlineLevel="1">
      <c r="A16" s="11">
        <v>1911</v>
      </c>
      <c r="B16" s="12" t="s">
        <v>141</v>
      </c>
      <c r="C16" s="13">
        <f>'[3]Ingresos corrientes'!C12</f>
        <v>5.283582</v>
      </c>
      <c r="D16" s="13">
        <f>'[3]Ingresos corrientes'!B12</f>
        <v>23.729996</v>
      </c>
      <c r="E16" s="13"/>
      <c r="F16" s="13">
        <f>'[3]Ingresos corrientes'!D12</f>
        <v>29.013577999999999</v>
      </c>
      <c r="G16" s="13">
        <f>'[4]Rev-1800-present'!$R12</f>
        <v>1.924144876E-9</v>
      </c>
      <c r="H16" s="14">
        <f t="shared" si="6"/>
        <v>0.18210721890281853</v>
      </c>
      <c r="I16" s="14">
        <f t="shared" si="6"/>
        <v>0.81789278109718144</v>
      </c>
      <c r="K16" s="14"/>
      <c r="L16" s="15">
        <f t="shared" si="0"/>
        <v>24.089319650707868</v>
      </c>
      <c r="M16" s="15">
        <f t="shared" si="0"/>
        <v>51.249071537963879</v>
      </c>
      <c r="N16" s="15">
        <f t="shared" si="0"/>
        <v>74.607293999203463</v>
      </c>
      <c r="O16" s="15">
        <f t="shared" si="0"/>
        <v>117.72265738259441</v>
      </c>
      <c r="P16" s="15">
        <f t="shared" si="0"/>
        <v>260.68985742953038</v>
      </c>
      <c r="R16" s="15">
        <f t="shared" si="1"/>
        <v>668.51585872623571</v>
      </c>
      <c r="S16" s="15">
        <f t="shared" si="1"/>
        <v>468.32811788892957</v>
      </c>
      <c r="T16" s="15">
        <f t="shared" si="1"/>
        <v>404.87745064621731</v>
      </c>
      <c r="U16" s="15">
        <f t="shared" si="1"/>
        <v>411.42087708733908</v>
      </c>
      <c r="V16" s="15">
        <f t="shared" si="1"/>
        <v>396.07837884178048</v>
      </c>
      <c r="X16" s="15">
        <f t="shared" si="2"/>
        <v>0</v>
      </c>
      <c r="Y16" s="15">
        <f t="shared" si="2"/>
        <v>0</v>
      </c>
      <c r="Z16" s="15">
        <f t="shared" si="2"/>
        <v>0</v>
      </c>
      <c r="AA16" s="15">
        <f t="shared" si="2"/>
        <v>0</v>
      </c>
      <c r="AB16" s="15">
        <f t="shared" si="2"/>
        <v>0</v>
      </c>
      <c r="AD16" s="16">
        <f t="shared" si="3"/>
        <v>692.60517837694363</v>
      </c>
      <c r="AE16" s="16">
        <f t="shared" si="3"/>
        <v>519.57718942689348</v>
      </c>
      <c r="AF16" s="16">
        <f t="shared" si="3"/>
        <v>479.48474464542079</v>
      </c>
      <c r="AG16" s="16">
        <f t="shared" si="3"/>
        <v>529.14353446993346</v>
      </c>
      <c r="AH16" s="16">
        <f t="shared" si="3"/>
        <v>656.7682362713108</v>
      </c>
      <c r="AJ16" s="17">
        <f t="shared" si="4"/>
        <v>24.069024916148287</v>
      </c>
      <c r="AK16" s="17">
        <f t="shared" si="5"/>
        <v>18.056053735382388</v>
      </c>
      <c r="AL16" s="17">
        <f t="shared" si="5"/>
        <v>16.662783684101626</v>
      </c>
      <c r="AM16" s="17">
        <f t="shared" si="5"/>
        <v>18.388497968238077</v>
      </c>
      <c r="AN16" s="17">
        <f t="shared" si="5"/>
        <v>22.823639696129618</v>
      </c>
      <c r="AO16" s="11">
        <v>1911</v>
      </c>
      <c r="AP16" s="19">
        <f>AJ16/100*'[1]soc spen &amp; quintile fx 1910 (2)'!$D12</f>
        <v>0.70246048457602728</v>
      </c>
      <c r="AQ16" s="19">
        <f>AK16/100*'[1]soc spen &amp; quintile fx 1910 (2)'!$D12</f>
        <v>0.52697042363265123</v>
      </c>
      <c r="AR16" s="19">
        <f>AL16/100*'[1]soc spen &amp; quintile fx 1910 (2)'!$D12</f>
        <v>0.48630749030744974</v>
      </c>
      <c r="AS16" s="19">
        <f>AM16/100*'[1]soc spen &amp; quintile fx 1910 (2)'!$D12</f>
        <v>0.53667289133626117</v>
      </c>
      <c r="AT16" s="19">
        <f>AN16/100*'[1]soc spen &amp; quintile fx 1910 (2)'!$D12</f>
        <v>0.66611360686968546</v>
      </c>
      <c r="AU16" s="20">
        <f t="shared" si="7"/>
        <v>2.9185248967220749</v>
      </c>
      <c r="AV16" s="19">
        <f>'[1]soc spen &amp; quintile fx 1910 (2)'!AP12-AP16</f>
        <v>1.2154694360781959</v>
      </c>
      <c r="AW16" s="19">
        <f>'[1]soc spen &amp; quintile fx 1910 (2)'!AQ12-AQ16</f>
        <v>2.9725231252144213E-2</v>
      </c>
      <c r="AX16" s="19">
        <f>'[1]soc spen &amp; quintile fx 1910 (2)'!AR12-AR16</f>
        <v>-0.22197652678910579</v>
      </c>
      <c r="AY16" s="19">
        <f>'[1]soc spen &amp; quintile fx 1910 (2)'!AS12-AS16</f>
        <v>-0.402059093804223</v>
      </c>
      <c r="AZ16" s="19">
        <f>'[1]soc spen &amp; quintile fx 1910 (2)'!AT12-AT16</f>
        <v>-0.62115904673701139</v>
      </c>
      <c r="BA16" s="21">
        <f t="shared" si="8"/>
        <v>0</v>
      </c>
      <c r="BB16" s="22">
        <f>'[1]soc spen &amp; quintile fx 1910 (2)'!AW12</f>
        <v>0.1700692175230327</v>
      </c>
      <c r="BC16" s="22">
        <f>'[1]soc spen &amp; quintile fx 1910 (2)'!AX12</f>
        <v>0.13782097076215291</v>
      </c>
      <c r="BE16" s="13">
        <f t="shared" si="9"/>
        <v>1.3697375017780624</v>
      </c>
      <c r="BF16" s="13">
        <f t="shared" si="10"/>
        <v>0.69229159644611538</v>
      </c>
      <c r="BH16" s="11">
        <v>1911</v>
      </c>
      <c r="BI16" s="46">
        <f t="shared" ref="BI16:BI79" si="11">AV16</f>
        <v>1.2154694360781959</v>
      </c>
      <c r="BJ16" s="23">
        <f t="shared" ref="BJ16:BJ79" si="12">AX16</f>
        <v>-0.22197652678910579</v>
      </c>
      <c r="BK16" s="23">
        <f t="shared" ref="BK16:BK79" si="13">AZ16</f>
        <v>-0.62115904673701139</v>
      </c>
    </row>
    <row r="17" spans="1:63" outlineLevel="1">
      <c r="A17" s="11">
        <v>1912</v>
      </c>
      <c r="B17" s="12" t="s">
        <v>141</v>
      </c>
      <c r="C17" s="13">
        <f>'[3]Ingresos corrientes'!C13</f>
        <v>6.8171130000000009</v>
      </c>
      <c r="D17" s="13">
        <f>'[3]Ingresos corrientes'!B13</f>
        <v>26.108888</v>
      </c>
      <c r="E17" s="13"/>
      <c r="F17" s="13">
        <f>'[3]Ingresos corrientes'!D13</f>
        <v>32.926000999999999</v>
      </c>
      <c r="G17" s="13">
        <f>'[4]Rev-1800-present'!$R13</f>
        <v>2.1628096000000002E-9</v>
      </c>
      <c r="H17" s="14">
        <f t="shared" si="6"/>
        <v>0.20704345480643097</v>
      </c>
      <c r="I17" s="14">
        <f t="shared" si="6"/>
        <v>0.79295654519356906</v>
      </c>
      <c r="K17" s="14"/>
      <c r="L17" s="15">
        <f t="shared" si="0"/>
        <v>31.081113939746952</v>
      </c>
      <c r="M17" s="15">
        <f t="shared" si="0"/>
        <v>66.123836408592425</v>
      </c>
      <c r="N17" s="15">
        <f t="shared" si="0"/>
        <v>96.261656167500007</v>
      </c>
      <c r="O17" s="15">
        <f t="shared" si="0"/>
        <v>151.89101977359874</v>
      </c>
      <c r="P17" s="15">
        <f t="shared" si="0"/>
        <v>336.35367371056196</v>
      </c>
      <c r="R17" s="15">
        <f t="shared" si="1"/>
        <v>735.53344390395637</v>
      </c>
      <c r="S17" s="15">
        <f t="shared" si="1"/>
        <v>515.27722032539998</v>
      </c>
      <c r="T17" s="15">
        <f t="shared" si="1"/>
        <v>445.46573091068433</v>
      </c>
      <c r="U17" s="15">
        <f t="shared" si="1"/>
        <v>452.66512479543201</v>
      </c>
      <c r="V17" s="15">
        <f t="shared" si="1"/>
        <v>435.78456702654381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D17" s="16">
        <f t="shared" si="3"/>
        <v>766.61455784370332</v>
      </c>
      <c r="AE17" s="16">
        <f t="shared" si="3"/>
        <v>581.40105673399239</v>
      </c>
      <c r="AF17" s="16">
        <f t="shared" si="3"/>
        <v>541.72738707818439</v>
      </c>
      <c r="AG17" s="16">
        <f t="shared" si="3"/>
        <v>604.55614456903072</v>
      </c>
      <c r="AH17" s="16">
        <f t="shared" si="3"/>
        <v>772.13824073710578</v>
      </c>
      <c r="AJ17" s="17">
        <f t="shared" si="4"/>
        <v>23.469439852226923</v>
      </c>
      <c r="AK17" s="17">
        <f t="shared" si="5"/>
        <v>17.799240819819612</v>
      </c>
      <c r="AL17" s="17">
        <f t="shared" si="5"/>
        <v>16.584655479406678</v>
      </c>
      <c r="AM17" s="17">
        <f t="shared" si="5"/>
        <v>18.508119793819294</v>
      </c>
      <c r="AN17" s="17">
        <f t="shared" si="5"/>
        <v>23.63854405472749</v>
      </c>
      <c r="AO17" s="11">
        <v>1912</v>
      </c>
      <c r="AP17" s="19">
        <f>AJ17/100*'[1]soc spen &amp; quintile fx 1910 (2)'!$D13</f>
        <v>0.72213763347364313</v>
      </c>
      <c r="AQ17" s="19">
        <f>AK17/100*'[1]soc spen &amp; quintile fx 1910 (2)'!$D13</f>
        <v>0.54766972386997059</v>
      </c>
      <c r="AR17" s="19">
        <f>AL17/100*'[1]soc spen &amp; quintile fx 1910 (2)'!$D13</f>
        <v>0.51029781431865029</v>
      </c>
      <c r="AS17" s="19">
        <f>AM17/100*'[1]soc spen &amp; quintile fx 1910 (2)'!$D13</f>
        <v>0.56948141549646591</v>
      </c>
      <c r="AT17" s="19">
        <f>AN17/100*'[1]soc spen &amp; quintile fx 1910 (2)'!$D13</f>
        <v>0.72734084707282154</v>
      </c>
      <c r="AU17" s="20">
        <f t="shared" si="7"/>
        <v>3.0769274342315516</v>
      </c>
      <c r="AV17" s="19">
        <f>'[1]soc spen &amp; quintile fx 1910 (2)'!AP13-AP17</f>
        <v>1.2983650880652717</v>
      </c>
      <c r="AW17" s="19">
        <f>'[1]soc spen &amp; quintile fx 1910 (2)'!AQ13-AQ17</f>
        <v>4.1238987524725212E-2</v>
      </c>
      <c r="AX17" s="19">
        <f>'[1]soc spen &amp; quintile fx 1910 (2)'!AR13-AR17</f>
        <v>-0.23064894428128879</v>
      </c>
      <c r="AY17" s="19">
        <f>'[1]soc spen &amp; quintile fx 1910 (2)'!AS13-AS17</f>
        <v>-0.4284041257481902</v>
      </c>
      <c r="AZ17" s="19">
        <f>'[1]soc spen &amp; quintile fx 1910 (2)'!AT13-AT17</f>
        <v>-0.68055100556051751</v>
      </c>
      <c r="BA17" s="21">
        <f t="shared" si="8"/>
        <v>0</v>
      </c>
      <c r="BB17" s="22">
        <f>'[1]soc spen &amp; quintile fx 1910 (2)'!AW13</f>
        <v>0.16731639754543906</v>
      </c>
      <c r="BC17" s="22">
        <f>'[1]soc spen &amp; quintile fx 1910 (2)'!AX13</f>
        <v>0.13840558938934122</v>
      </c>
      <c r="BE17" s="13">
        <f t="shared" si="9"/>
        <v>1.4253262049416517</v>
      </c>
      <c r="BF17" s="13">
        <f t="shared" si="10"/>
        <v>0.70664896920550169</v>
      </c>
      <c r="BH17" s="11">
        <v>1912</v>
      </c>
      <c r="BI17" s="46">
        <f t="shared" si="11"/>
        <v>1.2983650880652717</v>
      </c>
      <c r="BJ17" s="23">
        <f t="shared" si="12"/>
        <v>-0.23064894428128879</v>
      </c>
      <c r="BK17" s="23">
        <f t="shared" si="13"/>
        <v>-0.68055100556051751</v>
      </c>
    </row>
    <row r="18" spans="1:63" outlineLevel="1">
      <c r="A18" s="11">
        <v>1913</v>
      </c>
      <c r="B18" s="12" t="s">
        <v>141</v>
      </c>
      <c r="C18" s="13">
        <f>'[3]Ingresos corrientes'!C14</f>
        <v>7.0485249999999997</v>
      </c>
      <c r="D18" s="13">
        <f>'[3]Ingresos corrientes'!B14</f>
        <v>27.722828</v>
      </c>
      <c r="E18" s="13"/>
      <c r="F18" s="13">
        <f>'[3]Ingresos corrientes'!D14</f>
        <v>34.771352999999998</v>
      </c>
      <c r="G18" s="13">
        <f>'[4]Rev-1800-present'!$R14</f>
        <v>2.0147114E-9</v>
      </c>
      <c r="H18" s="14">
        <f t="shared" si="6"/>
        <v>0.20271069118305521</v>
      </c>
      <c r="I18" s="14">
        <f t="shared" si="6"/>
        <v>0.79728930881694482</v>
      </c>
      <c r="K18" s="14"/>
      <c r="L18" s="15">
        <f t="shared" si="0"/>
        <v>32.136185601170887</v>
      </c>
      <c r="M18" s="15">
        <f t="shared" si="0"/>
        <v>68.368459496252129</v>
      </c>
      <c r="N18" s="15">
        <f t="shared" si="0"/>
        <v>99.529330090029006</v>
      </c>
      <c r="O18" s="15">
        <f t="shared" si="0"/>
        <v>157.04707405461886</v>
      </c>
      <c r="P18" s="15">
        <f t="shared" si="0"/>
        <v>347.77145075792907</v>
      </c>
      <c r="R18" s="15">
        <f t="shared" si="1"/>
        <v>781.00098148940822</v>
      </c>
      <c r="S18" s="15">
        <f t="shared" si="1"/>
        <v>547.12945842041097</v>
      </c>
      <c r="T18" s="15">
        <f t="shared" si="1"/>
        <v>473.00252074815234</v>
      </c>
      <c r="U18" s="15">
        <f t="shared" si="1"/>
        <v>480.64695042938234</v>
      </c>
      <c r="V18" s="15">
        <f t="shared" si="1"/>
        <v>462.72290864058806</v>
      </c>
      <c r="X18" s="15">
        <f t="shared" si="2"/>
        <v>0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D18" s="16">
        <f t="shared" si="3"/>
        <v>813.13716709057906</v>
      </c>
      <c r="AE18" s="16">
        <f t="shared" si="3"/>
        <v>615.49791791666314</v>
      </c>
      <c r="AF18" s="16">
        <f t="shared" si="3"/>
        <v>572.5318508381813</v>
      </c>
      <c r="AG18" s="16">
        <f t="shared" si="3"/>
        <v>637.69402448400115</v>
      </c>
      <c r="AH18" s="16">
        <f t="shared" si="3"/>
        <v>810.49435939851719</v>
      </c>
      <c r="AJ18" s="17">
        <f t="shared" si="4"/>
        <v>23.57359830226806</v>
      </c>
      <c r="AK18" s="17">
        <f t="shared" si="5"/>
        <v>17.843853731056296</v>
      </c>
      <c r="AL18" s="17">
        <f t="shared" si="5"/>
        <v>16.598227719936322</v>
      </c>
      <c r="AM18" s="17">
        <f t="shared" si="5"/>
        <v>18.487339383009623</v>
      </c>
      <c r="AN18" s="17">
        <f t="shared" si="5"/>
        <v>23.496980863729711</v>
      </c>
      <c r="AO18" s="11">
        <v>1913</v>
      </c>
      <c r="AP18" s="19">
        <f>AJ18/100*'[1]soc spen &amp; quintile fx 1910 (2)'!$D14</f>
        <v>0.62506291740372211</v>
      </c>
      <c r="AQ18" s="19">
        <f>AK18/100*'[1]soc spen &amp; quintile fx 1910 (2)'!$D14</f>
        <v>0.47313656268530874</v>
      </c>
      <c r="AR18" s="19">
        <f>AL18/100*'[1]soc spen &amp; quintile fx 1910 (2)'!$D14</f>
        <v>0.44010831563870906</v>
      </c>
      <c r="AS18" s="19">
        <f>AM18/100*'[1]soc spen &amp; quintile fx 1910 (2)'!$D14</f>
        <v>0.49019882928372982</v>
      </c>
      <c r="AT18" s="19">
        <f>AN18/100*'[1]soc spen &amp; quintile fx 1910 (2)'!$D14</f>
        <v>0.62303137690478294</v>
      </c>
      <c r="AU18" s="20">
        <f t="shared" si="7"/>
        <v>2.6515380019162529</v>
      </c>
      <c r="AV18" s="19">
        <f>'[1]soc spen &amp; quintile fx 1910 (2)'!AP14-AP18</f>
        <v>1.0978047475330035</v>
      </c>
      <c r="AW18" s="19">
        <f>'[1]soc spen &amp; quintile fx 1910 (2)'!AQ14-AQ18</f>
        <v>3.9361806020754175E-2</v>
      </c>
      <c r="AX18" s="19">
        <f>'[1]soc spen &amp; quintile fx 1910 (2)'!AR14-AR18</f>
        <v>-0.19305050369229365</v>
      </c>
      <c r="AY18" s="19">
        <f>'[1]soc spen &amp; quintile fx 1910 (2)'!AS14-AS18</f>
        <v>-0.36354525568848761</v>
      </c>
      <c r="AZ18" s="19">
        <f>'[1]soc spen &amp; quintile fx 1910 (2)'!AT14-AT18</f>
        <v>-0.58057079417297686</v>
      </c>
      <c r="BA18" s="21">
        <f t="shared" si="8"/>
        <v>0</v>
      </c>
      <c r="BB18" s="22">
        <f>'[1]soc spen &amp; quintile fx 1910 (2)'!AW14</f>
        <v>0.17186496713981833</v>
      </c>
      <c r="BC18" s="22">
        <f>'[1]soc spen &amp; quintile fx 1910 (2)'!AX14</f>
        <v>0.14339918089732615</v>
      </c>
      <c r="BE18" s="13">
        <f t="shared" si="9"/>
        <v>1.4156319132498236</v>
      </c>
      <c r="BF18" s="13">
        <f t="shared" si="10"/>
        <v>0.70410242454752336</v>
      </c>
      <c r="BH18" s="11">
        <v>1913</v>
      </c>
      <c r="BI18" s="46">
        <f t="shared" si="11"/>
        <v>1.0978047475330035</v>
      </c>
      <c r="BJ18" s="23">
        <f t="shared" si="12"/>
        <v>-0.19305050369229365</v>
      </c>
      <c r="BK18" s="23">
        <f t="shared" si="13"/>
        <v>-0.58057079417297686</v>
      </c>
    </row>
    <row r="19" spans="1:63" outlineLevel="1">
      <c r="A19" s="11">
        <v>1914</v>
      </c>
      <c r="B19" s="12" t="s">
        <v>141</v>
      </c>
      <c r="C19" s="13">
        <f>'[3]Ingresos corrientes'!C15</f>
        <v>7.1685479999999995</v>
      </c>
      <c r="D19" s="13">
        <f>'[3]Ingresos corrientes'!B15</f>
        <v>24.652752999999997</v>
      </c>
      <c r="E19" s="13"/>
      <c r="F19" s="13">
        <f>'[3]Ingresos corrientes'!D15</f>
        <v>31.821300999999998</v>
      </c>
      <c r="G19" s="13">
        <f>'[4]Rev-1800-present'!$R15</f>
        <v>2.2601161439999998E-9</v>
      </c>
      <c r="H19" s="14">
        <f t="shared" si="6"/>
        <v>0.22527513881346334</v>
      </c>
      <c r="I19" s="14">
        <f t="shared" si="6"/>
        <v>0.77472486118653661</v>
      </c>
      <c r="K19" s="14"/>
      <c r="L19" s="15">
        <f t="shared" si="0"/>
        <v>32.683403835398515</v>
      </c>
      <c r="M19" s="15">
        <f t="shared" si="0"/>
        <v>69.532644572437377</v>
      </c>
      <c r="N19" s="15">
        <f t="shared" si="0"/>
        <v>101.22412563738047</v>
      </c>
      <c r="O19" s="15">
        <f t="shared" si="0"/>
        <v>159.72128759138823</v>
      </c>
      <c r="P19" s="15">
        <f t="shared" si="0"/>
        <v>353.6933383633953</v>
      </c>
      <c r="R19" s="15">
        <f t="shared" si="1"/>
        <v>694.51155161428517</v>
      </c>
      <c r="S19" s="15">
        <f t="shared" si="1"/>
        <v>486.53937460717066</v>
      </c>
      <c r="T19" s="15">
        <f t="shared" si="1"/>
        <v>420.62138510477985</v>
      </c>
      <c r="U19" s="15">
        <f t="shared" si="1"/>
        <v>427.41925712408585</v>
      </c>
      <c r="V19" s="15">
        <f t="shared" si="1"/>
        <v>411.48015542130054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15">
        <f t="shared" si="2"/>
        <v>0</v>
      </c>
      <c r="AD19" s="16">
        <f t="shared" si="3"/>
        <v>727.19495544968368</v>
      </c>
      <c r="AE19" s="16">
        <f t="shared" si="3"/>
        <v>556.07201917960799</v>
      </c>
      <c r="AF19" s="16">
        <f t="shared" si="3"/>
        <v>521.84551074216029</v>
      </c>
      <c r="AG19" s="16">
        <f t="shared" si="3"/>
        <v>587.14054471547411</v>
      </c>
      <c r="AH19" s="16">
        <f t="shared" si="3"/>
        <v>765.17349378469589</v>
      </c>
      <c r="AJ19" s="17">
        <f t="shared" si="4"/>
        <v>23.031255041146629</v>
      </c>
      <c r="AK19" s="17">
        <f t="shared" si="5"/>
        <v>17.611558494724843</v>
      </c>
      <c r="AL19" s="17">
        <f t="shared" si="5"/>
        <v>16.527558338943567</v>
      </c>
      <c r="AM19" s="17">
        <f t="shared" si="5"/>
        <v>18.595541029265981</v>
      </c>
      <c r="AN19" s="17">
        <f t="shared" si="5"/>
        <v>24.234087095918976</v>
      </c>
      <c r="AO19" s="11">
        <v>1914</v>
      </c>
      <c r="AP19" s="19">
        <f>AJ19/100*'[1]soc spen &amp; quintile fx 1910 (2)'!$D15</f>
        <v>0.70712926916841778</v>
      </c>
      <c r="AQ19" s="19">
        <f>AK19/100*'[1]soc spen &amp; quintile fx 1910 (2)'!$D15</f>
        <v>0.5407281741721186</v>
      </c>
      <c r="AR19" s="19">
        <f>AL19/100*'[1]soc spen &amp; quintile fx 1910 (2)'!$D15</f>
        <v>0.50744608700115812</v>
      </c>
      <c r="AS19" s="19">
        <f>AM19/100*'[1]soc spen &amp; quintile fx 1910 (2)'!$D15</f>
        <v>0.57093941751432775</v>
      </c>
      <c r="AT19" s="19">
        <f>AN19/100*'[1]soc spen &amp; quintile fx 1910 (2)'!$D15</f>
        <v>0.74405985546534115</v>
      </c>
      <c r="AU19" s="20">
        <f t="shared" si="7"/>
        <v>3.0703028033213635</v>
      </c>
      <c r="AV19" s="19">
        <f>'[1]soc spen &amp; quintile fx 1910 (2)'!AP15-AP19</f>
        <v>1.293313778405984</v>
      </c>
      <c r="AW19" s="19">
        <f>'[1]soc spen &amp; quintile fx 1910 (2)'!AQ15-AQ19</f>
        <v>5.1618674453546953E-2</v>
      </c>
      <c r="AX19" s="19">
        <f>'[1]soc spen &amp; quintile fx 1910 (2)'!AR15-AR19</f>
        <v>-0.22305368390521541</v>
      </c>
      <c r="AY19" s="19">
        <f>'[1]soc spen &amp; quintile fx 1910 (2)'!AS15-AS19</f>
        <v>-0.4261330095021455</v>
      </c>
      <c r="AZ19" s="19">
        <f>'[1]soc spen &amp; quintile fx 1910 (2)'!AT15-AT19</f>
        <v>-0.69574575945216977</v>
      </c>
      <c r="BA19" s="21">
        <f t="shared" si="8"/>
        <v>0</v>
      </c>
      <c r="BB19" s="22">
        <f>'[1]soc spen &amp; quintile fx 1910 (2)'!AW15</f>
        <v>0.16988532565292222</v>
      </c>
      <c r="BC19" s="22">
        <f>'[1]soc spen &amp; quintile fx 1910 (2)'!AX15</f>
        <v>0.1421647086832975</v>
      </c>
      <c r="BE19" s="13">
        <f t="shared" si="9"/>
        <v>1.4662835610034826</v>
      </c>
      <c r="BF19" s="13">
        <f t="shared" si="10"/>
        <v>0.71761431625919458</v>
      </c>
      <c r="BH19" s="11">
        <v>1914</v>
      </c>
      <c r="BI19" s="46">
        <f t="shared" si="11"/>
        <v>1.293313778405984</v>
      </c>
      <c r="BJ19" s="23">
        <f t="shared" si="12"/>
        <v>-0.22305368390521541</v>
      </c>
      <c r="BK19" s="23">
        <f t="shared" si="13"/>
        <v>-0.69574575945216977</v>
      </c>
    </row>
    <row r="20" spans="1:63" outlineLevel="1">
      <c r="A20" s="11">
        <v>1915</v>
      </c>
      <c r="B20" s="12" t="s">
        <v>141</v>
      </c>
      <c r="C20" s="13">
        <f>'[3]Ingresos corrientes'!C16</f>
        <v>7.1769819999999998</v>
      </c>
      <c r="D20" s="13">
        <f>'[3]Ingresos corrientes'!B16</f>
        <v>19.273727999999998</v>
      </c>
      <c r="E20" s="13"/>
      <c r="F20" s="13">
        <f>'[3]Ingresos corrientes'!D16</f>
        <v>26.450709999999997</v>
      </c>
      <c r="G20" s="13">
        <f>'[4]Rev-1800-present'!$R16</f>
        <v>2.3566839599999996E-9</v>
      </c>
      <c r="H20" s="14">
        <f t="shared" si="6"/>
        <v>0.27133419102927675</v>
      </c>
      <c r="I20" s="14">
        <f t="shared" si="6"/>
        <v>0.72866580897072331</v>
      </c>
      <c r="K20" s="14"/>
      <c r="L20" s="15">
        <f t="shared" si="0"/>
        <v>32.721856786811799</v>
      </c>
      <c r="M20" s="15">
        <f t="shared" si="0"/>
        <v>69.614451700509051</v>
      </c>
      <c r="N20" s="15">
        <f t="shared" si="0"/>
        <v>101.3432186915981</v>
      </c>
      <c r="O20" s="15">
        <f t="shared" si="0"/>
        <v>159.90920421544459</v>
      </c>
      <c r="P20" s="15">
        <f t="shared" si="0"/>
        <v>354.10946860563644</v>
      </c>
      <c r="R20" s="15">
        <f t="shared" si="1"/>
        <v>542.97492611359439</v>
      </c>
      <c r="S20" s="15">
        <f t="shared" si="1"/>
        <v>380.38054279247086</v>
      </c>
      <c r="T20" s="15">
        <f t="shared" si="1"/>
        <v>328.84530857437215</v>
      </c>
      <c r="U20" s="15">
        <f t="shared" si="1"/>
        <v>334.15994164106917</v>
      </c>
      <c r="V20" s="15">
        <f t="shared" si="1"/>
        <v>321.69861893265517</v>
      </c>
      <c r="X20" s="15">
        <f t="shared" si="2"/>
        <v>0</v>
      </c>
      <c r="Y20" s="15">
        <f t="shared" si="2"/>
        <v>0</v>
      </c>
      <c r="Z20" s="15">
        <f t="shared" si="2"/>
        <v>0</v>
      </c>
      <c r="AA20" s="15">
        <f t="shared" si="2"/>
        <v>0</v>
      </c>
      <c r="AB20" s="15">
        <f t="shared" si="2"/>
        <v>0</v>
      </c>
      <c r="AD20" s="16">
        <f t="shared" si="3"/>
        <v>575.69678290040622</v>
      </c>
      <c r="AE20" s="16">
        <f t="shared" si="3"/>
        <v>449.99499449297991</v>
      </c>
      <c r="AF20" s="16">
        <f t="shared" si="3"/>
        <v>430.18852726597027</v>
      </c>
      <c r="AG20" s="16">
        <f t="shared" si="3"/>
        <v>494.06914585651373</v>
      </c>
      <c r="AH20" s="16">
        <f t="shared" si="3"/>
        <v>675.8080875382916</v>
      </c>
      <c r="AJ20" s="17">
        <f t="shared" si="4"/>
        <v>21.924978774964536</v>
      </c>
      <c r="AK20" s="17">
        <f t="shared" si="5"/>
        <v>17.137720751873086</v>
      </c>
      <c r="AL20" s="17">
        <f t="shared" si="5"/>
        <v>16.383406351553877</v>
      </c>
      <c r="AM20" s="17">
        <f t="shared" si="5"/>
        <v>18.816251641522378</v>
      </c>
      <c r="AN20" s="17">
        <f t="shared" si="5"/>
        <v>25.73764248008613</v>
      </c>
      <c r="AO20" s="11">
        <v>1915</v>
      </c>
      <c r="AP20" s="19">
        <f>AJ20/100*'[1]soc spen &amp; quintile fx 1910 (2)'!$D16</f>
        <v>0.69489374450237362</v>
      </c>
      <c r="AQ20" s="19">
        <f>AK20/100*'[1]soc spen &amp; quintile fx 1910 (2)'!$D16</f>
        <v>0.54316563166316612</v>
      </c>
      <c r="AR20" s="19">
        <f>AL20/100*'[1]soc spen &amp; quintile fx 1910 (2)'!$D16</f>
        <v>0.51925827177242767</v>
      </c>
      <c r="AS20" s="19">
        <f>AM20/100*'[1]soc spen &amp; quintile fx 1910 (2)'!$D16</f>
        <v>0.59636525512201177</v>
      </c>
      <c r="AT20" s="19">
        <f>AN20/100*'[1]soc spen &amp; quintile fx 1910 (2)'!$D16</f>
        <v>0.81573291090583222</v>
      </c>
      <c r="AU20" s="20">
        <f t="shared" si="7"/>
        <v>3.1694158139658115</v>
      </c>
      <c r="AV20" s="19">
        <f>'[1]soc spen &amp; quintile fx 1910 (2)'!AP16-AP20</f>
        <v>1.3941177256083424</v>
      </c>
      <c r="AW20" s="19">
        <f>'[1]soc spen &amp; quintile fx 1910 (2)'!AQ16-AQ20</f>
        <v>6.1254717660094715E-2</v>
      </c>
      <c r="AX20" s="19">
        <f>'[1]soc spen &amp; quintile fx 1910 (2)'!AR16-AR20</f>
        <v>-0.23376658372590731</v>
      </c>
      <c r="AY20" s="19">
        <f>'[1]soc spen &amp; quintile fx 1910 (2)'!AS16-AS20</f>
        <v>-0.45316423542733897</v>
      </c>
      <c r="AZ20" s="19">
        <f>'[1]soc spen &amp; quintile fx 1910 (2)'!AT16-AT20</f>
        <v>-0.76844162411519112</v>
      </c>
      <c r="BA20" s="21">
        <f t="shared" si="8"/>
        <v>0</v>
      </c>
      <c r="BB20" s="22">
        <f>'[1]soc spen &amp; quintile fx 1910 (2)'!AW16</f>
        <v>0.16564855920756291</v>
      </c>
      <c r="BC20" s="22">
        <f>'[1]soc spen &amp; quintile fx 1910 (2)'!AX16</f>
        <v>0.13666353303047662</v>
      </c>
      <c r="BE20" s="13">
        <f t="shared" si="9"/>
        <v>1.5709579514668546</v>
      </c>
      <c r="BF20" s="13">
        <f t="shared" si="10"/>
        <v>0.74724844752240249</v>
      </c>
      <c r="BH20" s="11">
        <v>1915</v>
      </c>
      <c r="BI20" s="46">
        <f t="shared" si="11"/>
        <v>1.3941177256083424</v>
      </c>
      <c r="BJ20" s="23">
        <f t="shared" si="12"/>
        <v>-0.23376658372590731</v>
      </c>
      <c r="BK20" s="23">
        <f t="shared" si="13"/>
        <v>-0.76844162411519112</v>
      </c>
    </row>
    <row r="21" spans="1:63" outlineLevel="1">
      <c r="A21" s="11">
        <v>1916</v>
      </c>
      <c r="B21" s="12" t="s">
        <v>141</v>
      </c>
      <c r="C21" s="13">
        <f>'[3]Ingresos corrientes'!C17</f>
        <v>9.0263749999999998</v>
      </c>
      <c r="D21" s="13">
        <f>'[3]Ingresos corrientes'!B17</f>
        <v>21.082899999999999</v>
      </c>
      <c r="E21" s="13"/>
      <c r="F21" s="13">
        <f>'[3]Ingresos corrientes'!D17</f>
        <v>30.109274999999997</v>
      </c>
      <c r="G21" s="13">
        <f>'[4]Rev-1800-present'!$R17</f>
        <v>2.6296000000000001E-9</v>
      </c>
      <c r="H21" s="14">
        <f t="shared" si="6"/>
        <v>0.29978719182046065</v>
      </c>
      <c r="I21" s="14">
        <f t="shared" si="6"/>
        <v>0.70021280817953935</v>
      </c>
      <c r="K21" s="14"/>
      <c r="L21" s="15">
        <f t="shared" si="0"/>
        <v>41.153753771997522</v>
      </c>
      <c r="M21" s="15">
        <f t="shared" si="0"/>
        <v>87.552977904665568</v>
      </c>
      <c r="N21" s="15">
        <f t="shared" si="0"/>
        <v>127.45773858947588</v>
      </c>
      <c r="O21" s="15">
        <f t="shared" si="0"/>
        <v>201.11523802068663</v>
      </c>
      <c r="P21" s="15">
        <f t="shared" si="0"/>
        <v>445.35779171317432</v>
      </c>
      <c r="R21" s="15">
        <f t="shared" si="1"/>
        <v>593.94249362449762</v>
      </c>
      <c r="S21" s="15">
        <f t="shared" si="1"/>
        <v>416.08582136467754</v>
      </c>
      <c r="T21" s="15">
        <f t="shared" si="1"/>
        <v>359.71311601692366</v>
      </c>
      <c r="U21" s="15">
        <f t="shared" si="1"/>
        <v>365.52661911719917</v>
      </c>
      <c r="V21" s="15">
        <f t="shared" si="1"/>
        <v>351.89558621431598</v>
      </c>
      <c r="X21" s="15">
        <f t="shared" si="2"/>
        <v>0</v>
      </c>
      <c r="Y21" s="15">
        <f t="shared" si="2"/>
        <v>0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D21" s="16">
        <f t="shared" si="3"/>
        <v>635.09624739649519</v>
      </c>
      <c r="AE21" s="16">
        <f t="shared" si="3"/>
        <v>503.63879926934311</v>
      </c>
      <c r="AF21" s="16">
        <f t="shared" si="3"/>
        <v>487.17085460639953</v>
      </c>
      <c r="AG21" s="16">
        <f t="shared" si="3"/>
        <v>566.64185713788584</v>
      </c>
      <c r="AH21" s="16">
        <f t="shared" si="3"/>
        <v>797.25337792749031</v>
      </c>
      <c r="AJ21" s="17">
        <f t="shared" si="4"/>
        <v>21.242089973062974</v>
      </c>
      <c r="AK21" s="17">
        <f t="shared" si="5"/>
        <v>16.845227368074397</v>
      </c>
      <c r="AL21" s="17">
        <f t="shared" si="5"/>
        <v>16.294423354295873</v>
      </c>
      <c r="AM21" s="17">
        <f t="shared" si="5"/>
        <v>18.95249320267499</v>
      </c>
      <c r="AN21" s="17">
        <f t="shared" si="5"/>
        <v>26.665766101891762</v>
      </c>
      <c r="AO21" s="11">
        <v>1916</v>
      </c>
      <c r="AP21" s="19">
        <f>AJ21/100*'[1]soc spen &amp; quintile fx 1910 (2)'!$D17</f>
        <v>0.68720883298538449</v>
      </c>
      <c r="AQ21" s="19">
        <f>AK21/100*'[1]soc spen &amp; quintile fx 1910 (2)'!$D17</f>
        <v>0.54496469300655415</v>
      </c>
      <c r="AR21" s="19">
        <f>AL21/100*'[1]soc spen &amp; quintile fx 1910 (2)'!$D17</f>
        <v>0.52714547728943772</v>
      </c>
      <c r="AS21" s="19">
        <f>AM21/100*'[1]soc spen &amp; quintile fx 1910 (2)'!$D17</f>
        <v>0.61313744327840669</v>
      </c>
      <c r="AT21" s="19">
        <f>AN21/100*'[1]soc spen &amp; quintile fx 1910 (2)'!$D17</f>
        <v>0.86267170635187373</v>
      </c>
      <c r="AU21" s="20">
        <f t="shared" si="7"/>
        <v>3.2351281529116567</v>
      </c>
      <c r="AV21" s="19">
        <f>'[1]soc spen &amp; quintile fx 1910 (2)'!AP17-AP21</f>
        <v>1.4486758601870247</v>
      </c>
      <c r="AW21" s="19">
        <f>'[1]soc spen &amp; quintile fx 1910 (2)'!AQ17-AQ21</f>
        <v>7.1216989648539286E-2</v>
      </c>
      <c r="AX21" s="19">
        <f>'[1]soc spen &amp; quintile fx 1910 (2)'!AR17-AR21</f>
        <v>-0.23684966248560491</v>
      </c>
      <c r="AY21" s="19">
        <f>'[1]soc spen &amp; quintile fx 1910 (2)'!AS17-AS21</f>
        <v>-0.46812100717332283</v>
      </c>
      <c r="AZ21" s="19">
        <f>'[1]soc spen &amp; quintile fx 1910 (2)'!AT17-AT21</f>
        <v>-0.81492218017663587</v>
      </c>
      <c r="BA21" s="21">
        <f t="shared" si="8"/>
        <v>0</v>
      </c>
      <c r="BB21" s="22">
        <f>'[1]soc spen &amp; quintile fx 1910 (2)'!AW17</f>
        <v>0.16448575466892143</v>
      </c>
      <c r="BC21" s="22">
        <f>'[1]soc spen &amp; quintile fx 1910 (2)'!AX17</f>
        <v>0.13591361730892842</v>
      </c>
      <c r="BE21" s="13">
        <f t="shared" si="9"/>
        <v>1.6364964578425283</v>
      </c>
      <c r="BF21" s="13">
        <f t="shared" si="10"/>
        <v>0.76708192908319184</v>
      </c>
      <c r="BH21" s="11">
        <v>1916</v>
      </c>
      <c r="BI21" s="46">
        <f t="shared" si="11"/>
        <v>1.4486758601870247</v>
      </c>
      <c r="BJ21" s="23">
        <f t="shared" si="12"/>
        <v>-0.23684966248560491</v>
      </c>
      <c r="BK21" s="23">
        <f t="shared" si="13"/>
        <v>-0.81492218017663587</v>
      </c>
    </row>
    <row r="22" spans="1:63" outlineLevel="1">
      <c r="A22" s="11">
        <v>1917</v>
      </c>
      <c r="B22" s="12" t="s">
        <v>141</v>
      </c>
      <c r="C22" s="13">
        <f>'[3]Ingresos corrientes'!C18</f>
        <v>8.2838250000000002</v>
      </c>
      <c r="D22" s="13">
        <f>'[3]Ingresos corrientes'!B18</f>
        <v>22.151306000000002</v>
      </c>
      <c r="E22" s="13"/>
      <c r="F22" s="13">
        <f>'[3]Ingresos corrientes'!D18</f>
        <v>30.435131000000002</v>
      </c>
      <c r="G22" s="13">
        <f>'[4]Rev-1800-present'!$R18</f>
        <v>3.0157700000000002E-9</v>
      </c>
      <c r="H22" s="14">
        <f t="shared" si="6"/>
        <v>0.2721797057485969</v>
      </c>
      <c r="I22" s="14">
        <f t="shared" si="6"/>
        <v>0.72782029425140315</v>
      </c>
      <c r="K22" s="14"/>
      <c r="L22" s="15">
        <f t="shared" si="0"/>
        <v>37.768261826072745</v>
      </c>
      <c r="M22" s="15">
        <f t="shared" si="0"/>
        <v>80.350478147774297</v>
      </c>
      <c r="N22" s="15">
        <f t="shared" si="0"/>
        <v>116.97249464718286</v>
      </c>
      <c r="O22" s="15">
        <f t="shared" si="0"/>
        <v>184.57059856218189</v>
      </c>
      <c r="P22" s="15">
        <f t="shared" si="0"/>
        <v>408.7206668167882</v>
      </c>
      <c r="R22" s="15">
        <f t="shared" si="1"/>
        <v>624.04137583915383</v>
      </c>
      <c r="S22" s="15">
        <f t="shared" si="1"/>
        <v>437.17156327214525</v>
      </c>
      <c r="T22" s="15">
        <f t="shared" si="1"/>
        <v>377.94209075148007</v>
      </c>
      <c r="U22" s="15">
        <f t="shared" si="1"/>
        <v>384.0502014054295</v>
      </c>
      <c r="V22" s="15">
        <f t="shared" si="1"/>
        <v>369.72839648637978</v>
      </c>
      <c r="X22" s="15">
        <f t="shared" si="2"/>
        <v>0</v>
      </c>
      <c r="Y22" s="15">
        <f t="shared" si="2"/>
        <v>0</v>
      </c>
      <c r="Z22" s="15">
        <f t="shared" si="2"/>
        <v>0</v>
      </c>
      <c r="AA22" s="15">
        <f t="shared" si="2"/>
        <v>0</v>
      </c>
      <c r="AB22" s="15">
        <f t="shared" si="2"/>
        <v>0</v>
      </c>
      <c r="AD22" s="16">
        <f t="shared" si="3"/>
        <v>661.80963766522655</v>
      </c>
      <c r="AE22" s="16">
        <f t="shared" si="3"/>
        <v>517.52204141991956</v>
      </c>
      <c r="AF22" s="16">
        <f t="shared" si="3"/>
        <v>494.91458539866289</v>
      </c>
      <c r="AG22" s="16">
        <f t="shared" si="3"/>
        <v>568.62079996761145</v>
      </c>
      <c r="AH22" s="16">
        <f t="shared" si="3"/>
        <v>778.44906330316803</v>
      </c>
      <c r="AJ22" s="17">
        <f t="shared" si="4"/>
        <v>21.904680267836678</v>
      </c>
      <c r="AK22" s="17">
        <f t="shared" si="5"/>
        <v>17.129026541308562</v>
      </c>
      <c r="AL22" s="17">
        <f t="shared" si="5"/>
        <v>16.380761379196635</v>
      </c>
      <c r="AM22" s="17">
        <f t="shared" si="5"/>
        <v>18.820301349604375</v>
      </c>
      <c r="AN22" s="17">
        <f t="shared" si="5"/>
        <v>25.765230462053751</v>
      </c>
      <c r="AO22" s="11">
        <v>1917</v>
      </c>
      <c r="AP22" s="19">
        <f>AJ22/100*'[1]soc spen &amp; quintile fx 1910 (2)'!$D18</f>
        <v>0.6360509854119536</v>
      </c>
      <c r="AQ22" s="19">
        <f>AK22/100*'[1]soc spen &amp; quintile fx 1910 (2)'!$D18</f>
        <v>0.49737928504458417</v>
      </c>
      <c r="AR22" s="19">
        <f>AL22/100*'[1]soc spen &amp; quintile fx 1910 (2)'!$D18</f>
        <v>0.4756517460944012</v>
      </c>
      <c r="AS22" s="19">
        <f>AM22/100*'[1]soc spen &amp; quintile fx 1910 (2)'!$D18</f>
        <v>0.54648920106552257</v>
      </c>
      <c r="AT22" s="19">
        <f>AN22/100*'[1]soc spen &amp; quintile fx 1910 (2)'!$D18</f>
        <v>0.74815062463241622</v>
      </c>
      <c r="AU22" s="20">
        <f t="shared" si="7"/>
        <v>2.9037218422488777</v>
      </c>
      <c r="AV22" s="19">
        <f>'[1]soc spen &amp; quintile fx 1910 (2)'!AP18-AP22</f>
        <v>1.3382796905756358</v>
      </c>
      <c r="AW22" s="19">
        <f>'[1]soc spen &amp; quintile fx 1910 (2)'!AQ18-AQ22</f>
        <v>3.9137542701697225E-2</v>
      </c>
      <c r="AX22" s="19">
        <f>'[1]soc spen &amp; quintile fx 1910 (2)'!AR18-AR22</f>
        <v>-0.23429227949612502</v>
      </c>
      <c r="AY22" s="19">
        <f>'[1]soc spen &amp; quintile fx 1910 (2)'!AS18-AS22</f>
        <v>-0.43153251222649358</v>
      </c>
      <c r="AZ22" s="19">
        <f>'[1]soc spen &amp; quintile fx 1910 (2)'!AT18-AT22</f>
        <v>-0.71159244155471402</v>
      </c>
      <c r="BA22" s="21">
        <f t="shared" si="8"/>
        <v>0</v>
      </c>
      <c r="BB22" s="22">
        <f>'[1]soc spen &amp; quintile fx 1910 (2)'!AW18</f>
        <v>0.15146778203048639</v>
      </c>
      <c r="BC22" s="22">
        <f>'[1]soc spen &amp; quintile fx 1910 (2)'!AX18</f>
        <v>0.12224875474699526</v>
      </c>
      <c r="BE22" s="13">
        <f t="shared" si="9"/>
        <v>1.5728957809479647</v>
      </c>
      <c r="BF22" s="13">
        <f t="shared" si="10"/>
        <v>0.74782015436440841</v>
      </c>
      <c r="BH22" s="11">
        <v>1917</v>
      </c>
      <c r="BI22" s="46">
        <f t="shared" si="11"/>
        <v>1.3382796905756358</v>
      </c>
      <c r="BJ22" s="23">
        <f t="shared" si="12"/>
        <v>-0.23429227949612502</v>
      </c>
      <c r="BK22" s="23">
        <f t="shared" si="13"/>
        <v>-0.71159244155471402</v>
      </c>
    </row>
    <row r="23" spans="1:63" outlineLevel="1">
      <c r="A23" s="11">
        <v>1918</v>
      </c>
      <c r="B23" s="12" t="s">
        <v>141</v>
      </c>
      <c r="C23" s="13">
        <f>'[3]Ingresos corrientes'!C19</f>
        <v>8.578812000000001</v>
      </c>
      <c r="D23" s="13">
        <f>'[3]Ingresos corrientes'!B19</f>
        <v>26.824015999999997</v>
      </c>
      <c r="E23" s="13"/>
      <c r="F23" s="13">
        <f>'[3]Ingresos corrientes'!D19</f>
        <v>35.402828</v>
      </c>
      <c r="G23" s="13">
        <f>'[4]Rev-1800-present'!$R19</f>
        <v>2.9347400000000001E-9</v>
      </c>
      <c r="H23" s="14">
        <f t="shared" si="6"/>
        <v>0.24231996381757981</v>
      </c>
      <c r="I23" s="14">
        <f t="shared" si="6"/>
        <v>0.75768003618242019</v>
      </c>
      <c r="K23" s="14"/>
      <c r="L23" s="15">
        <f t="shared" si="0"/>
        <v>39.113189592085156</v>
      </c>
      <c r="M23" s="15">
        <f t="shared" si="0"/>
        <v>83.211758594594158</v>
      </c>
      <c r="N23" s="15">
        <f t="shared" si="0"/>
        <v>121.13788506507419</v>
      </c>
      <c r="O23" s="15">
        <f t="shared" si="0"/>
        <v>191.14315739316424</v>
      </c>
      <c r="P23" s="15">
        <f t="shared" si="0"/>
        <v>423.27520935508232</v>
      </c>
      <c r="R23" s="15">
        <f t="shared" si="1"/>
        <v>755.67986150213778</v>
      </c>
      <c r="S23" s="15">
        <f t="shared" si="1"/>
        <v>529.39077307482614</v>
      </c>
      <c r="T23" s="15">
        <f t="shared" si="1"/>
        <v>457.66713210458789</v>
      </c>
      <c r="U23" s="15">
        <f t="shared" si="1"/>
        <v>465.06371892034093</v>
      </c>
      <c r="V23" s="15">
        <f t="shared" si="1"/>
        <v>447.72079908087557</v>
      </c>
      <c r="X23" s="15">
        <f t="shared" si="2"/>
        <v>0</v>
      </c>
      <c r="Y23" s="15">
        <f t="shared" si="2"/>
        <v>0</v>
      </c>
      <c r="Z23" s="15">
        <f t="shared" si="2"/>
        <v>0</v>
      </c>
      <c r="AA23" s="15">
        <f t="shared" si="2"/>
        <v>0</v>
      </c>
      <c r="AB23" s="15">
        <f t="shared" si="2"/>
        <v>0</v>
      </c>
      <c r="AD23" s="16">
        <f t="shared" si="3"/>
        <v>794.79305109422296</v>
      </c>
      <c r="AE23" s="16">
        <f t="shared" si="3"/>
        <v>612.60253166942027</v>
      </c>
      <c r="AF23" s="16">
        <f t="shared" si="3"/>
        <v>578.80501716966205</v>
      </c>
      <c r="AG23" s="16">
        <f t="shared" si="3"/>
        <v>656.20687631350518</v>
      </c>
      <c r="AH23" s="16">
        <f t="shared" si="3"/>
        <v>870.99600843595795</v>
      </c>
      <c r="AJ23" s="17">
        <f t="shared" si="4"/>
        <v>22.621741412827976</v>
      </c>
      <c r="AK23" s="17">
        <f t="shared" si="5"/>
        <v>17.436156545644611</v>
      </c>
      <c r="AL23" s="17">
        <f t="shared" si="5"/>
        <v>16.474197162183422</v>
      </c>
      <c r="AM23" s="17">
        <f t="shared" si="5"/>
        <v>18.677242143532379</v>
      </c>
      <c r="AN23" s="17">
        <f t="shared" si="5"/>
        <v>24.790662735811622</v>
      </c>
      <c r="AO23" s="11">
        <v>1918</v>
      </c>
      <c r="AP23" s="19">
        <f>AJ23/100*'[1]soc spen &amp; quintile fx 1910 (2)'!$D19</f>
        <v>0.51610811249141575</v>
      </c>
      <c r="AQ23" s="19">
        <f>AK23/100*'[1]soc spen &amp; quintile fx 1910 (2)'!$D19</f>
        <v>0.39780057952455011</v>
      </c>
      <c r="AR23" s="19">
        <f>AL23/100*'[1]soc spen &amp; quintile fx 1910 (2)'!$D19</f>
        <v>0.37585377036289885</v>
      </c>
      <c r="AS23" s="19">
        <f>AM23/100*'[1]soc spen &amp; quintile fx 1910 (2)'!$D19</f>
        <v>0.42611556791014421</v>
      </c>
      <c r="AT23" s="19">
        <f>AN23/100*'[1]soc spen &amp; quintile fx 1910 (2)'!$D19</f>
        <v>0.56559138920824292</v>
      </c>
      <c r="AU23" s="20">
        <f t="shared" si="7"/>
        <v>2.2814694194972516</v>
      </c>
      <c r="AV23" s="19">
        <f>'[1]soc spen &amp; quintile fx 1910 (2)'!AP19-AP23</f>
        <v>0.97828797990724192</v>
      </c>
      <c r="AW23" s="19">
        <f>'[1]soc spen &amp; quintile fx 1910 (2)'!AQ19-AQ23</f>
        <v>4.0180388943351464E-2</v>
      </c>
      <c r="AX23" s="19">
        <f>'[1]soc spen &amp; quintile fx 1910 (2)'!AR19-AR23</f>
        <v>-0.16715016010773542</v>
      </c>
      <c r="AY23" s="19">
        <f>'[1]soc spen &amp; quintile fx 1910 (2)'!AS19-AS23</f>
        <v>-0.32070268382429912</v>
      </c>
      <c r="AZ23" s="19">
        <f>'[1]soc spen &amp; quintile fx 1910 (2)'!AT19-AT23</f>
        <v>-0.53061552491855912</v>
      </c>
      <c r="BA23" s="21">
        <f t="shared" si="8"/>
        <v>0</v>
      </c>
      <c r="BB23" s="22">
        <f>'[1]soc spen &amp; quintile fx 1910 (2)'!AW19</f>
        <v>0.16758629257501562</v>
      </c>
      <c r="BC23" s="22">
        <f>'[1]soc spen &amp; quintile fx 1910 (2)'!AX19</f>
        <v>0.13965749195728483</v>
      </c>
      <c r="BE23" s="13">
        <f t="shared" si="9"/>
        <v>1.5048176546483658</v>
      </c>
      <c r="BF23" s="13">
        <f t="shared" si="10"/>
        <v>0.7282461973878589</v>
      </c>
      <c r="BH23" s="11">
        <v>1918</v>
      </c>
      <c r="BI23" s="46">
        <f t="shared" si="11"/>
        <v>0.97828797990724192</v>
      </c>
      <c r="BJ23" s="23">
        <f t="shared" si="12"/>
        <v>-0.16715016010773542</v>
      </c>
      <c r="BK23" s="23">
        <f t="shared" si="13"/>
        <v>-0.53061552491855912</v>
      </c>
    </row>
    <row r="24" spans="1:63" outlineLevel="1">
      <c r="A24" s="11">
        <v>1919</v>
      </c>
      <c r="B24" s="12" t="s">
        <v>141</v>
      </c>
      <c r="C24" s="13">
        <f>'[3]Ingresos corrientes'!C20</f>
        <v>9.2663510000000002</v>
      </c>
      <c r="D24" s="13">
        <f>'[3]Ingresos corrientes'!B20</f>
        <v>26.599222999999999</v>
      </c>
      <c r="E24" s="13"/>
      <c r="F24" s="13">
        <f>'[3]Ingresos corrientes'!D20</f>
        <v>35.865573999999995</v>
      </c>
      <c r="G24" s="13">
        <f>'[4]Rev-1800-present'!$R20</f>
        <v>3.4035300000000001E-9</v>
      </c>
      <c r="H24" s="14">
        <f t="shared" si="6"/>
        <v>0.2583633821112134</v>
      </c>
      <c r="I24" s="14">
        <f t="shared" si="6"/>
        <v>0.74163661788878665</v>
      </c>
      <c r="K24" s="14"/>
      <c r="L24" s="15">
        <f t="shared" si="0"/>
        <v>42.247871090986472</v>
      </c>
      <c r="M24" s="15">
        <f t="shared" si="0"/>
        <v>89.880669079212382</v>
      </c>
      <c r="N24" s="15">
        <f t="shared" si="0"/>
        <v>130.84634124289414</v>
      </c>
      <c r="O24" s="15">
        <f t="shared" si="0"/>
        <v>206.46210543526362</v>
      </c>
      <c r="P24" s="15">
        <f t="shared" si="0"/>
        <v>457.19811315164338</v>
      </c>
      <c r="R24" s="15">
        <f t="shared" si="1"/>
        <v>749.34704604651586</v>
      </c>
      <c r="S24" s="15">
        <f t="shared" si="1"/>
        <v>524.95432552529405</v>
      </c>
      <c r="T24" s="15">
        <f t="shared" si="1"/>
        <v>453.83174937788561</v>
      </c>
      <c r="U24" s="15">
        <f t="shared" si="1"/>
        <v>461.1663506602244</v>
      </c>
      <c r="V24" s="15">
        <f t="shared" si="1"/>
        <v>443.96876949709559</v>
      </c>
      <c r="X24" s="15">
        <f t="shared" si="2"/>
        <v>0</v>
      </c>
      <c r="Y24" s="15">
        <f t="shared" si="2"/>
        <v>0</v>
      </c>
      <c r="Z24" s="15">
        <f t="shared" si="2"/>
        <v>0</v>
      </c>
      <c r="AA24" s="15">
        <f t="shared" si="2"/>
        <v>0</v>
      </c>
      <c r="AB24" s="15">
        <f t="shared" si="2"/>
        <v>0</v>
      </c>
      <c r="AD24" s="16">
        <f t="shared" si="3"/>
        <v>791.59491713750231</v>
      </c>
      <c r="AE24" s="16">
        <f t="shared" si="3"/>
        <v>614.83499460450639</v>
      </c>
      <c r="AF24" s="16">
        <f t="shared" si="3"/>
        <v>584.67809062077981</v>
      </c>
      <c r="AG24" s="16">
        <f t="shared" si="3"/>
        <v>667.62845609548799</v>
      </c>
      <c r="AH24" s="16">
        <f t="shared" si="3"/>
        <v>901.16688264873892</v>
      </c>
      <c r="AJ24" s="17">
        <f t="shared" si="4"/>
        <v>22.236416028400978</v>
      </c>
      <c r="AK24" s="17">
        <f t="shared" si="5"/>
        <v>17.271114850363116</v>
      </c>
      <c r="AL24" s="17">
        <f t="shared" si="5"/>
        <v>16.423987805212818</v>
      </c>
      <c r="AM24" s="17">
        <f t="shared" si="5"/>
        <v>18.75411751735588</v>
      </c>
      <c r="AN24" s="17">
        <f t="shared" si="5"/>
        <v>25.314363798667213</v>
      </c>
      <c r="AO24" s="11">
        <v>1919</v>
      </c>
      <c r="AP24" s="19">
        <f>AJ24/100*'[1]soc spen &amp; quintile fx 1910 (2)'!$D20</f>
        <v>0.55129921311426311</v>
      </c>
      <c r="AQ24" s="19">
        <f>AK24/100*'[1]soc spen &amp; quintile fx 1910 (2)'!$D20</f>
        <v>0.42819634308199911</v>
      </c>
      <c r="AR24" s="19">
        <f>AL24/100*'[1]soc spen &amp; quintile fx 1910 (2)'!$D20</f>
        <v>0.40719383652686547</v>
      </c>
      <c r="AS24" s="19">
        <f>AM24/100*'[1]soc spen &amp; quintile fx 1910 (2)'!$D20</f>
        <v>0.46496387802626493</v>
      </c>
      <c r="AT24" s="19">
        <f>AN24/100*'[1]soc spen &amp; quintile fx 1910 (2)'!$D20</f>
        <v>0.62760963029602856</v>
      </c>
      <c r="AU24" s="20">
        <f t="shared" si="7"/>
        <v>2.4792629010454208</v>
      </c>
      <c r="AV24" s="19">
        <f>'[1]soc spen &amp; quintile fx 1910 (2)'!AP20-AP24</f>
        <v>1.0564533275263666</v>
      </c>
      <c r="AW24" s="19">
        <f>'[1]soc spen &amp; quintile fx 1910 (2)'!AQ20-AQ24</f>
        <v>5.3098207745849668E-2</v>
      </c>
      <c r="AX24" s="19">
        <f>'[1]soc spen &amp; quintile fx 1910 (2)'!AR20-AR24</f>
        <v>-0.17475714644389112</v>
      </c>
      <c r="AY24" s="19">
        <f>'[1]soc spen &amp; quintile fx 1910 (2)'!AS20-AS24</f>
        <v>-0.34664028372351979</v>
      </c>
      <c r="AZ24" s="19">
        <f>'[1]soc spen &amp; quintile fx 1910 (2)'!AT20-AT24</f>
        <v>-0.58815410510480515</v>
      </c>
      <c r="BA24" s="21">
        <f t="shared" si="8"/>
        <v>0</v>
      </c>
      <c r="BB24" s="22">
        <f>'[1]soc spen &amp; quintile fx 1910 (2)'!AW20</f>
        <v>0.16974740595875287</v>
      </c>
      <c r="BC24" s="22">
        <f>'[1]soc spen &amp; quintile fx 1910 (2)'!AX20</f>
        <v>0.1445724290321177</v>
      </c>
      <c r="BE24" s="13">
        <f t="shared" si="9"/>
        <v>1.5413043469645462</v>
      </c>
      <c r="BF24" s="13">
        <f t="shared" si="10"/>
        <v>0.73860768678889777</v>
      </c>
      <c r="BH24" s="11">
        <v>1919</v>
      </c>
      <c r="BI24" s="46">
        <f t="shared" si="11"/>
        <v>1.0564533275263666</v>
      </c>
      <c r="BJ24" s="23">
        <f t="shared" si="12"/>
        <v>-0.17475714644389112</v>
      </c>
      <c r="BK24" s="23">
        <f t="shared" si="13"/>
        <v>-0.58815410510480515</v>
      </c>
    </row>
    <row r="25" spans="1:63" outlineLevel="1">
      <c r="A25" s="11">
        <v>1920</v>
      </c>
      <c r="B25" s="12" t="s">
        <v>141</v>
      </c>
      <c r="C25" s="13">
        <f>'[3]Ingresos corrientes'!C21</f>
        <v>10.641622000000002</v>
      </c>
      <c r="D25" s="13">
        <f>'[3]Ingresos corrientes'!B21</f>
        <v>32.824967999999998</v>
      </c>
      <c r="E25" s="13"/>
      <c r="F25" s="13">
        <f>'[3]Ingresos corrientes'!D21</f>
        <v>43.466589999999997</v>
      </c>
      <c r="G25" s="13">
        <f>'[4]Rev-1800-present'!$R21</f>
        <v>4.8401499999999997E-9</v>
      </c>
      <c r="H25" s="14">
        <f t="shared" si="6"/>
        <v>0.24482302384429058</v>
      </c>
      <c r="I25" s="14">
        <f t="shared" si="6"/>
        <v>0.75517697615570945</v>
      </c>
      <c r="K25" s="14"/>
      <c r="L25" s="15">
        <f t="shared" si="0"/>
        <v>48.518114029460541</v>
      </c>
      <c r="M25" s="15">
        <f t="shared" si="0"/>
        <v>103.2203620873056</v>
      </c>
      <c r="N25" s="15">
        <f t="shared" si="0"/>
        <v>150.26597887236193</v>
      </c>
      <c r="O25" s="15">
        <f t="shared" si="0"/>
        <v>237.10430172202857</v>
      </c>
      <c r="P25" s="15">
        <f t="shared" si="0"/>
        <v>525.05344328884348</v>
      </c>
      <c r="R25" s="15">
        <f t="shared" si="1"/>
        <v>924.73726797851987</v>
      </c>
      <c r="S25" s="15">
        <f t="shared" si="1"/>
        <v>647.82377052252093</v>
      </c>
      <c r="T25" s="15">
        <f t="shared" si="1"/>
        <v>560.05442906031942</v>
      </c>
      <c r="U25" s="15">
        <f t="shared" si="1"/>
        <v>569.10574805507076</v>
      </c>
      <c r="V25" s="15">
        <f t="shared" si="1"/>
        <v>547.88294574399936</v>
      </c>
      <c r="X25" s="15">
        <f t="shared" si="2"/>
        <v>0</v>
      </c>
      <c r="Y25" s="15">
        <f t="shared" si="2"/>
        <v>0</v>
      </c>
      <c r="Z25" s="15">
        <f t="shared" si="2"/>
        <v>0</v>
      </c>
      <c r="AA25" s="15">
        <f t="shared" si="2"/>
        <v>0</v>
      </c>
      <c r="AB25" s="15">
        <f t="shared" si="2"/>
        <v>0</v>
      </c>
      <c r="AD25" s="16">
        <f t="shared" si="3"/>
        <v>973.25538200798042</v>
      </c>
      <c r="AE25" s="16">
        <f t="shared" si="3"/>
        <v>751.04413260982653</v>
      </c>
      <c r="AF25" s="16">
        <f t="shared" si="3"/>
        <v>710.32040793268129</v>
      </c>
      <c r="AG25" s="16">
        <f t="shared" si="3"/>
        <v>806.21004977709936</v>
      </c>
      <c r="AH25" s="16">
        <f t="shared" si="3"/>
        <v>1072.9363890328427</v>
      </c>
      <c r="AJ25" s="17">
        <f t="shared" si="4"/>
        <v>22.561615546119782</v>
      </c>
      <c r="AK25" s="17">
        <f t="shared" si="5"/>
        <v>17.410403570697099</v>
      </c>
      <c r="AL25" s="17">
        <f t="shared" si="5"/>
        <v>16.466362534030885</v>
      </c>
      <c r="AM25" s="17">
        <f t="shared" si="5"/>
        <v>18.689237715759027</v>
      </c>
      <c r="AN25" s="17">
        <f t="shared" si="5"/>
        <v>24.872380633393217</v>
      </c>
      <c r="AO25" s="11">
        <v>1920</v>
      </c>
      <c r="AP25" s="19">
        <f>AJ25/100*'[1]soc spen &amp; quintile fx 1910 (2)'!$D21</f>
        <v>0.6462011373428117</v>
      </c>
      <c r="AQ25" s="19">
        <f>AK25/100*'[1]soc spen &amp; quintile fx 1910 (2)'!$D21</f>
        <v>0.49866210006032724</v>
      </c>
      <c r="AR25" s="19">
        <f>AL25/100*'[1]soc spen &amp; quintile fx 1910 (2)'!$D21</f>
        <v>0.47162323884292151</v>
      </c>
      <c r="AS25" s="19">
        <f>AM25/100*'[1]soc spen &amp; quintile fx 1910 (2)'!$D21</f>
        <v>0.53528997705444448</v>
      </c>
      <c r="AT25" s="19">
        <f>AN25/100*'[1]soc spen &amp; quintile fx 1910 (2)'!$D21</f>
        <v>0.71238518451247312</v>
      </c>
      <c r="AU25" s="20">
        <f t="shared" si="7"/>
        <v>2.8641616378129782</v>
      </c>
      <c r="AV25" s="19">
        <f>'[1]soc spen &amp; quintile fx 1910 (2)'!AP21-AP25</f>
        <v>1.2206171582684093</v>
      </c>
      <c r="AW25" s="19">
        <f>'[1]soc spen &amp; quintile fx 1910 (2)'!AQ21-AQ25</f>
        <v>5.5135127946686791E-2</v>
      </c>
      <c r="AX25" s="19">
        <f>'[1]soc spen &amp; quintile fx 1910 (2)'!AR21-AR25</f>
        <v>-0.20611234476799356</v>
      </c>
      <c r="AY25" s="19">
        <f>'[1]soc spen &amp; quintile fx 1910 (2)'!AS21-AS25</f>
        <v>-0.40152878320129703</v>
      </c>
      <c r="AZ25" s="19">
        <f>'[1]soc spen &amp; quintile fx 1910 (2)'!AT21-AT25</f>
        <v>-0.66811115824580602</v>
      </c>
      <c r="BA25" s="21">
        <f t="shared" si="8"/>
        <v>0</v>
      </c>
      <c r="BB25" s="22">
        <f>'[1]soc spen &amp; quintile fx 1910 (2)'!AW21</f>
        <v>0.16675031893106734</v>
      </c>
      <c r="BC25" s="22">
        <f>'[1]soc spen &amp; quintile fx 1910 (2)'!AX21</f>
        <v>0.14222642594575394</v>
      </c>
      <c r="BE25" s="13">
        <f t="shared" si="9"/>
        <v>1.510496357771165</v>
      </c>
      <c r="BF25" s="13">
        <f t="shared" si="10"/>
        <v>0.72983969168213325</v>
      </c>
      <c r="BH25" s="11">
        <v>1920</v>
      </c>
      <c r="BI25" s="46">
        <f t="shared" si="11"/>
        <v>1.2206171582684093</v>
      </c>
      <c r="BJ25" s="23">
        <f t="shared" si="12"/>
        <v>-0.20611234476799356</v>
      </c>
      <c r="BK25" s="23">
        <f t="shared" si="13"/>
        <v>-0.66811115824580602</v>
      </c>
    </row>
    <row r="26" spans="1:63" outlineLevel="1">
      <c r="A26" s="11">
        <v>1921</v>
      </c>
      <c r="B26" s="12" t="s">
        <v>141</v>
      </c>
      <c r="C26" s="13">
        <f>'[3]Ingresos corrientes'!C22</f>
        <v>11.121980999999998</v>
      </c>
      <c r="D26" s="13">
        <f>'[3]Ingresos corrientes'!B22</f>
        <v>32.589405999999997</v>
      </c>
      <c r="E26" s="13"/>
      <c r="F26" s="13">
        <f>'[3]Ingresos corrientes'!D22</f>
        <v>43.711386999999995</v>
      </c>
      <c r="G26" s="13">
        <f>'[4]Rev-1800-present'!$R22</f>
        <v>4.8490199999999999E-9</v>
      </c>
      <c r="H26" s="14">
        <f t="shared" si="6"/>
        <v>0.25444127407807948</v>
      </c>
      <c r="I26" s="14">
        <f t="shared" si="6"/>
        <v>0.74555872592192052</v>
      </c>
      <c r="K26" s="14"/>
      <c r="L26" s="15">
        <f t="shared" si="0"/>
        <v>50.708204293621158</v>
      </c>
      <c r="M26" s="15">
        <f t="shared" si="0"/>
        <v>107.87969220745981</v>
      </c>
      <c r="N26" s="15">
        <f t="shared" si="0"/>
        <v>157.04893125923945</v>
      </c>
      <c r="O26" s="15">
        <f t="shared" si="0"/>
        <v>247.80710485400328</v>
      </c>
      <c r="P26" s="15">
        <f t="shared" si="0"/>
        <v>548.75416738567606</v>
      </c>
      <c r="R26" s="15">
        <f t="shared" si="1"/>
        <v>918.10107079107536</v>
      </c>
      <c r="S26" s="15">
        <f t="shared" si="1"/>
        <v>643.17478920342796</v>
      </c>
      <c r="T26" s="15">
        <f t="shared" si="1"/>
        <v>556.03530735338256</v>
      </c>
      <c r="U26" s="15">
        <f t="shared" si="1"/>
        <v>565.02167131740725</v>
      </c>
      <c r="V26" s="15">
        <f t="shared" si="1"/>
        <v>543.9511703203234</v>
      </c>
      <c r="X26" s="15">
        <f t="shared" si="2"/>
        <v>0</v>
      </c>
      <c r="Y26" s="15">
        <f t="shared" si="2"/>
        <v>0</v>
      </c>
      <c r="Z26" s="15">
        <f t="shared" si="2"/>
        <v>0</v>
      </c>
      <c r="AA26" s="15">
        <f t="shared" si="2"/>
        <v>0</v>
      </c>
      <c r="AB26" s="15">
        <f t="shared" si="2"/>
        <v>0</v>
      </c>
      <c r="AD26" s="16">
        <f t="shared" si="3"/>
        <v>968.80927508469654</v>
      </c>
      <c r="AE26" s="16">
        <f t="shared" si="3"/>
        <v>751.05448141088777</v>
      </c>
      <c r="AF26" s="16">
        <f t="shared" si="3"/>
        <v>713.08423861262202</v>
      </c>
      <c r="AG26" s="16">
        <f t="shared" si="3"/>
        <v>812.82877617141048</v>
      </c>
      <c r="AH26" s="16">
        <f t="shared" si="3"/>
        <v>1092.7053377059995</v>
      </c>
      <c r="AJ26" s="17">
        <f t="shared" si="4"/>
        <v>22.330604362252735</v>
      </c>
      <c r="AK26" s="17">
        <f t="shared" si="5"/>
        <v>17.311457384031772</v>
      </c>
      <c r="AL26" s="17">
        <f t="shared" si="5"/>
        <v>16.436260901842207</v>
      </c>
      <c r="AM26" s="17">
        <f t="shared" si="5"/>
        <v>18.735326221305051</v>
      </c>
      <c r="AN26" s="17">
        <f t="shared" si="5"/>
        <v>25.186351130568241</v>
      </c>
      <c r="AO26" s="11">
        <v>1921</v>
      </c>
      <c r="AP26" s="19">
        <f>AJ26/100*'[1]soc spen &amp; quintile fx 1910 (2)'!$D22</f>
        <v>0.96098237162350253</v>
      </c>
      <c r="AQ26" s="19">
        <f>AK26/100*'[1]soc spen &amp; quintile fx 1910 (2)'!$D22</f>
        <v>0.74498679495156261</v>
      </c>
      <c r="AR26" s="19">
        <f>AL26/100*'[1]soc spen &amp; quintile fx 1910 (2)'!$D22</f>
        <v>0.70732330956409273</v>
      </c>
      <c r="AS26" s="19">
        <f>AM26/100*'[1]soc spen &amp; quintile fx 1910 (2)'!$D22</f>
        <v>0.80626202198646757</v>
      </c>
      <c r="AT26" s="19">
        <f>AN26/100*'[1]soc spen &amp; quintile fx 1910 (2)'!$D22</f>
        <v>1.083877491596652</v>
      </c>
      <c r="AU26" s="20">
        <f t="shared" si="7"/>
        <v>4.3034319897222773</v>
      </c>
      <c r="AV26" s="19">
        <f>'[1]soc spen &amp; quintile fx 1910 (2)'!AP22-AP26</f>
        <v>1.868642951854949</v>
      </c>
      <c r="AW26" s="19">
        <f>'[1]soc spen &amp; quintile fx 1910 (2)'!AQ22-AQ26</f>
        <v>7.9327947015508937E-2</v>
      </c>
      <c r="AX26" s="19">
        <f>'[1]soc spen &amp; quintile fx 1910 (2)'!AR22-AR26</f>
        <v>-0.31687451921484233</v>
      </c>
      <c r="AY26" s="19">
        <f>'[1]soc spen &amp; quintile fx 1910 (2)'!AS22-AS26</f>
        <v>-0.61134146245014831</v>
      </c>
      <c r="AZ26" s="19">
        <f>'[1]soc spen &amp; quintile fx 1910 (2)'!AT22-AT26</f>
        <v>-1.0197549172054672</v>
      </c>
      <c r="BA26" s="21">
        <f t="shared" si="8"/>
        <v>0</v>
      </c>
      <c r="BB26" s="22">
        <f>'[1]soc spen &amp; quintile fx 1910 (2)'!AW22</f>
        <v>0.16422787309400594</v>
      </c>
      <c r="BC26" s="22">
        <f>'[1]soc spen &amp; quintile fx 1910 (2)'!AX22</f>
        <v>0.13798603903829665</v>
      </c>
      <c r="BE26" s="13">
        <f t="shared" si="9"/>
        <v>1.5323650117859413</v>
      </c>
      <c r="BF26" s="13">
        <f t="shared" si="10"/>
        <v>0.73604191965470378</v>
      </c>
      <c r="BH26" s="11">
        <v>1921</v>
      </c>
      <c r="BI26" s="46">
        <f t="shared" si="11"/>
        <v>1.868642951854949</v>
      </c>
      <c r="BJ26" s="23">
        <f t="shared" si="12"/>
        <v>-0.31687451921484233</v>
      </c>
      <c r="BK26" s="23">
        <f t="shared" si="13"/>
        <v>-1.0197549172054672</v>
      </c>
    </row>
    <row r="27" spans="1:63" outlineLevel="1">
      <c r="A27" s="11">
        <v>1922</v>
      </c>
      <c r="B27" s="12" t="s">
        <v>141</v>
      </c>
      <c r="C27" s="13">
        <f>'[3]Ingresos corrientes'!C23</f>
        <v>10.899988</v>
      </c>
      <c r="D27" s="13">
        <f>'[3]Ingresos corrientes'!B23</f>
        <v>32.049644999999998</v>
      </c>
      <c r="E27" s="13"/>
      <c r="F27" s="13">
        <f>'[3]Ingresos corrientes'!D23</f>
        <v>42.949632999999999</v>
      </c>
      <c r="G27" s="13">
        <f>'[4]Rev-1800-present'!$R23</f>
        <v>5.5537699999999999E-9</v>
      </c>
      <c r="H27" s="14">
        <f t="shared" si="6"/>
        <v>0.25378535830562277</v>
      </c>
      <c r="I27" s="14">
        <f t="shared" si="6"/>
        <v>0.74621464169437723</v>
      </c>
      <c r="K27" s="14"/>
      <c r="L27" s="15">
        <f t="shared" si="0"/>
        <v>49.69607647252942</v>
      </c>
      <c r="M27" s="15">
        <f t="shared" si="0"/>
        <v>105.72643043581945</v>
      </c>
      <c r="N27" s="15">
        <f t="shared" si="0"/>
        <v>153.91425917186291</v>
      </c>
      <c r="O27" s="15">
        <f t="shared" si="0"/>
        <v>242.86091382671651</v>
      </c>
      <c r="P27" s="15">
        <f t="shared" si="0"/>
        <v>537.80112009307175</v>
      </c>
      <c r="R27" s="15">
        <f t="shared" si="1"/>
        <v>902.89505101669647</v>
      </c>
      <c r="S27" s="15">
        <f t="shared" si="1"/>
        <v>632.52222722070167</v>
      </c>
      <c r="T27" s="15">
        <f t="shared" si="1"/>
        <v>546.82599026633989</v>
      </c>
      <c r="U27" s="15">
        <f t="shared" si="1"/>
        <v>555.6635178631235</v>
      </c>
      <c r="V27" s="15">
        <f t="shared" si="1"/>
        <v>534.94199636841813</v>
      </c>
      <c r="X27" s="15">
        <f t="shared" si="2"/>
        <v>0</v>
      </c>
      <c r="Y27" s="15">
        <f t="shared" si="2"/>
        <v>0</v>
      </c>
      <c r="Z27" s="15">
        <f t="shared" si="2"/>
        <v>0</v>
      </c>
      <c r="AA27" s="15">
        <f t="shared" si="2"/>
        <v>0</v>
      </c>
      <c r="AB27" s="15">
        <f t="shared" si="2"/>
        <v>0</v>
      </c>
      <c r="AD27" s="16">
        <f t="shared" si="3"/>
        <v>952.59112748922587</v>
      </c>
      <c r="AE27" s="16">
        <f t="shared" si="3"/>
        <v>738.24865765652112</v>
      </c>
      <c r="AF27" s="16">
        <f t="shared" si="3"/>
        <v>700.7402494382028</v>
      </c>
      <c r="AG27" s="16">
        <f t="shared" si="3"/>
        <v>798.52443168983996</v>
      </c>
      <c r="AH27" s="16">
        <f t="shared" si="3"/>
        <v>1072.74311646149</v>
      </c>
      <c r="AJ27" s="17">
        <f t="shared" si="4"/>
        <v>22.346356725191441</v>
      </c>
      <c r="AK27" s="17">
        <f t="shared" si="5"/>
        <v>17.318204400421465</v>
      </c>
      <c r="AL27" s="17">
        <f t="shared" si="5"/>
        <v>16.438313494393554</v>
      </c>
      <c r="AM27" s="17">
        <f t="shared" si="5"/>
        <v>18.732183503907084</v>
      </c>
      <c r="AN27" s="17">
        <f t="shared" si="5"/>
        <v>25.164941876086466</v>
      </c>
      <c r="AO27" s="11">
        <v>1922</v>
      </c>
      <c r="AP27" s="19">
        <f>AJ27/100*'[1]soc spen &amp; quintile fx 1910 (2)'!$D23</f>
        <v>0.88673778401598224</v>
      </c>
      <c r="AQ27" s="19">
        <f>AK27/100*'[1]soc spen &amp; quintile fx 1910 (2)'!$D23</f>
        <v>0.68721297086668609</v>
      </c>
      <c r="AR27" s="19">
        <f>AL27/100*'[1]soc spen &amp; quintile fx 1910 (2)'!$D23</f>
        <v>0.65229754721252808</v>
      </c>
      <c r="AS27" s="19">
        <f>AM27/100*'[1]soc spen &amp; quintile fx 1910 (2)'!$D23</f>
        <v>0.74332183515668826</v>
      </c>
      <c r="AT27" s="19">
        <f>AN27/100*'[1]soc spen &amp; quintile fx 1910 (2)'!$D23</f>
        <v>0.99858357532331643</v>
      </c>
      <c r="AU27" s="20">
        <f t="shared" si="7"/>
        <v>3.9681537125752011</v>
      </c>
      <c r="AV27" s="19">
        <f>'[1]soc spen &amp; quintile fx 1910 (2)'!AP23-AP27</f>
        <v>1.5719677536399732</v>
      </c>
      <c r="AW27" s="19">
        <f>'[1]soc spen &amp; quintile fx 1910 (2)'!AQ23-AQ27</f>
        <v>0.12028998105920052</v>
      </c>
      <c r="AX27" s="19">
        <f>'[1]soc spen &amp; quintile fx 1910 (2)'!AR23-AR27</f>
        <v>-0.24057272944946922</v>
      </c>
      <c r="AY27" s="19">
        <f>'[1]soc spen &amp; quintile fx 1910 (2)'!AS23-AS27</f>
        <v>-0.52678455670872715</v>
      </c>
      <c r="AZ27" s="19">
        <f>'[1]soc spen &amp; quintile fx 1910 (2)'!AT23-AT27</f>
        <v>-0.92490044854097797</v>
      </c>
      <c r="BA27" s="21">
        <f t="shared" si="8"/>
        <v>0</v>
      </c>
      <c r="BB27" s="22">
        <f>'[1]soc spen &amp; quintile fx 1910 (2)'!AW23</f>
        <v>0.17896207273262282</v>
      </c>
      <c r="BC27" s="22">
        <f>'[1]soc spen &amp; quintile fx 1910 (2)'!AX23</f>
        <v>0.16745592811231191</v>
      </c>
      <c r="BE27" s="13">
        <f t="shared" si="9"/>
        <v>1.5308712712328554</v>
      </c>
      <c r="BF27" s="13">
        <f t="shared" si="10"/>
        <v>0.73561492356659441</v>
      </c>
      <c r="BH27" s="11">
        <v>1922</v>
      </c>
      <c r="BI27" s="46">
        <f t="shared" si="11"/>
        <v>1.5719677536399732</v>
      </c>
      <c r="BJ27" s="23">
        <f t="shared" si="12"/>
        <v>-0.24057272944946922</v>
      </c>
      <c r="BK27" s="23">
        <f t="shared" si="13"/>
        <v>-0.92490044854097797</v>
      </c>
    </row>
    <row r="28" spans="1:63" outlineLevel="1">
      <c r="A28" s="11">
        <v>1923</v>
      </c>
      <c r="B28" s="12" t="s">
        <v>141</v>
      </c>
      <c r="C28" s="13">
        <f>'[3]Ingresos corrientes'!C24</f>
        <v>12.789764</v>
      </c>
      <c r="D28" s="13">
        <f>'[3]Ingresos corrientes'!B24</f>
        <v>34.629907999999993</v>
      </c>
      <c r="E28" s="13"/>
      <c r="F28" s="13">
        <f>'[3]Ingresos corrientes'!D24</f>
        <v>47.419671999999991</v>
      </c>
      <c r="G28" s="13">
        <f>'[4]Rev-1800-present'!$R24</f>
        <v>6.2178226894499982E-9</v>
      </c>
      <c r="H28" s="14">
        <f t="shared" si="6"/>
        <v>0.26971430759791004</v>
      </c>
      <c r="I28" s="14">
        <f t="shared" si="6"/>
        <v>0.73028569240208996</v>
      </c>
      <c r="K28" s="14"/>
      <c r="L28" s="15">
        <f t="shared" si="0"/>
        <v>58.31209078483424</v>
      </c>
      <c r="M28" s="15">
        <f t="shared" si="0"/>
        <v>124.05665894646378</v>
      </c>
      <c r="N28" s="15">
        <f t="shared" si="0"/>
        <v>180.5990108468892</v>
      </c>
      <c r="O28" s="15">
        <f t="shared" si="0"/>
        <v>284.9667148870293</v>
      </c>
      <c r="P28" s="15">
        <f t="shared" si="0"/>
        <v>631.04192453478345</v>
      </c>
      <c r="R28" s="15">
        <f t="shared" si="1"/>
        <v>975.58561258208954</v>
      </c>
      <c r="S28" s="15">
        <f t="shared" si="1"/>
        <v>683.44552760593729</v>
      </c>
      <c r="T28" s="15">
        <f t="shared" si="1"/>
        <v>590.85003078605848</v>
      </c>
      <c r="U28" s="15">
        <f t="shared" si="1"/>
        <v>600.39905286178123</v>
      </c>
      <c r="V28" s="15">
        <f t="shared" si="1"/>
        <v>578.00927653253723</v>
      </c>
      <c r="X28" s="15">
        <f t="shared" si="2"/>
        <v>0</v>
      </c>
      <c r="Y28" s="15">
        <f t="shared" si="2"/>
        <v>0</v>
      </c>
      <c r="Z28" s="15">
        <f t="shared" si="2"/>
        <v>0</v>
      </c>
      <c r="AA28" s="15">
        <f t="shared" si="2"/>
        <v>0</v>
      </c>
      <c r="AB28" s="15">
        <f t="shared" si="2"/>
        <v>0</v>
      </c>
      <c r="AD28" s="16">
        <f t="shared" si="3"/>
        <v>1033.8977033669237</v>
      </c>
      <c r="AE28" s="16">
        <f t="shared" si="3"/>
        <v>807.5021865524011</v>
      </c>
      <c r="AF28" s="16">
        <f t="shared" si="3"/>
        <v>771.44904163294768</v>
      </c>
      <c r="AG28" s="16">
        <f t="shared" si="3"/>
        <v>885.36576774881053</v>
      </c>
      <c r="AH28" s="16">
        <f t="shared" si="3"/>
        <v>1209.0512010673206</v>
      </c>
      <c r="AJ28" s="17">
        <f t="shared" si="4"/>
        <v>21.963868735055055</v>
      </c>
      <c r="AK28" s="17">
        <f t="shared" si="5"/>
        <v>17.154378011431302</v>
      </c>
      <c r="AL28" s="17">
        <f t="shared" si="5"/>
        <v>16.388473860645348</v>
      </c>
      <c r="AM28" s="17">
        <f t="shared" si="5"/>
        <v>18.80849279577598</v>
      </c>
      <c r="AN28" s="17">
        <f t="shared" si="5"/>
        <v>25.684786597092312</v>
      </c>
      <c r="AO28" s="11">
        <v>1923</v>
      </c>
      <c r="AP28" s="19">
        <f>AJ28/100*'[1]soc spen &amp; quintile fx 1910 (2)'!$D24</f>
        <v>0.78496115638808805</v>
      </c>
      <c r="AQ28" s="19">
        <f>AK28/100*'[1]soc spen &amp; quintile fx 1910 (2)'!$D24</f>
        <v>0.61307598235096405</v>
      </c>
      <c r="AR28" s="19">
        <f>AL28/100*'[1]soc spen &amp; quintile fx 1910 (2)'!$D24</f>
        <v>0.58570352738250775</v>
      </c>
      <c r="AS28" s="19">
        <f>AM28/100*'[1]soc spen &amp; quintile fx 1910 (2)'!$D24</f>
        <v>0.67219197277962284</v>
      </c>
      <c r="AT28" s="19">
        <f>AN28/100*'[1]soc spen &amp; quintile fx 1910 (2)'!$D24</f>
        <v>0.91794209991140296</v>
      </c>
      <c r="AU28" s="20">
        <f t="shared" si="7"/>
        <v>3.5738747388125853</v>
      </c>
      <c r="AV28" s="19">
        <f>'[1]soc spen &amp; quintile fx 1910 (2)'!AP24-AP28</f>
        <v>1.4635104308313533</v>
      </c>
      <c r="AW28" s="19">
        <f>'[1]soc spen &amp; quintile fx 1910 (2)'!AQ24-AQ28</f>
        <v>0.10350545489922969</v>
      </c>
      <c r="AX28" s="19">
        <f>'[1]soc spen &amp; quintile fx 1910 (2)'!AR24-AR28</f>
        <v>-0.22657684149916363</v>
      </c>
      <c r="AY28" s="19">
        <f>'[1]soc spen &amp; quintile fx 1910 (2)'!AS24-AS28</f>
        <v>-0.48553941183654731</v>
      </c>
      <c r="AZ28" s="19">
        <f>'[1]soc spen &amp; quintile fx 1910 (2)'!AT24-AT28</f>
        <v>-0.85489963239487221</v>
      </c>
      <c r="BA28" s="21">
        <f t="shared" si="8"/>
        <v>0</v>
      </c>
      <c r="BB28" s="22">
        <f>'[1]soc spen &amp; quintile fx 1910 (2)'!AW24</f>
        <v>0.17554381223847271</v>
      </c>
      <c r="BC28" s="22">
        <f>'[1]soc spen &amp; quintile fx 1910 (2)'!AX24</f>
        <v>0.1597203575640713</v>
      </c>
      <c r="BE28" s="13">
        <f t="shared" si="9"/>
        <v>1.5672470063713972</v>
      </c>
      <c r="BF28" s="13">
        <f t="shared" si="10"/>
        <v>0.74615606468676454</v>
      </c>
      <c r="BH28" s="11">
        <v>1923</v>
      </c>
      <c r="BI28" s="46">
        <f t="shared" si="11"/>
        <v>1.4635104308313533</v>
      </c>
      <c r="BJ28" s="23">
        <f t="shared" si="12"/>
        <v>-0.22657684149916363</v>
      </c>
      <c r="BK28" s="23">
        <f t="shared" si="13"/>
        <v>-0.85489963239487221</v>
      </c>
    </row>
    <row r="29" spans="1:63" outlineLevel="1">
      <c r="A29" s="11">
        <v>1924</v>
      </c>
      <c r="B29" s="12" t="s">
        <v>141</v>
      </c>
      <c r="C29" s="13">
        <f>'[3]Ingresos corrientes'!C25</f>
        <v>13.849023000000001</v>
      </c>
      <c r="D29" s="13">
        <f>'[3]Ingresos corrientes'!B25</f>
        <v>39.362882999999997</v>
      </c>
      <c r="E29" s="13"/>
      <c r="F29" s="13">
        <f>'[3]Ingresos corrientes'!D25</f>
        <v>53.211905999999999</v>
      </c>
      <c r="G29" s="13">
        <f>'[4]Rev-1800-present'!$R25</f>
        <v>7.5460948110000006E-9</v>
      </c>
      <c r="H29" s="14">
        <f t="shared" si="6"/>
        <v>0.26026173540936498</v>
      </c>
      <c r="I29" s="14">
        <f t="shared" si="6"/>
        <v>0.73973826459063496</v>
      </c>
      <c r="K29" s="14"/>
      <c r="L29" s="15">
        <f t="shared" si="0"/>
        <v>63.141547135448114</v>
      </c>
      <c r="M29" s="15">
        <f t="shared" si="0"/>
        <v>134.33113566854971</v>
      </c>
      <c r="N29" s="15">
        <f t="shared" si="0"/>
        <v>195.55637265830848</v>
      </c>
      <c r="O29" s="15">
        <f t="shared" si="0"/>
        <v>308.56789763320978</v>
      </c>
      <c r="P29" s="15">
        <f t="shared" si="0"/>
        <v>683.30534690448394</v>
      </c>
      <c r="R29" s="15">
        <f t="shared" si="1"/>
        <v>1108.92186963223</v>
      </c>
      <c r="S29" s="15">
        <f t="shared" si="1"/>
        <v>776.85410946011712</v>
      </c>
      <c r="T29" s="15">
        <f t="shared" si="1"/>
        <v>671.60330406820651</v>
      </c>
      <c r="U29" s="15">
        <f t="shared" si="1"/>
        <v>682.45742007484148</v>
      </c>
      <c r="V29" s="15">
        <f t="shared" si="1"/>
        <v>657.00756482127849</v>
      </c>
      <c r="X29" s="15">
        <f t="shared" si="2"/>
        <v>0</v>
      </c>
      <c r="Y29" s="15">
        <f t="shared" si="2"/>
        <v>0</v>
      </c>
      <c r="Z29" s="15">
        <f t="shared" si="2"/>
        <v>0</v>
      </c>
      <c r="AA29" s="15">
        <f t="shared" si="2"/>
        <v>0</v>
      </c>
      <c r="AB29" s="15">
        <f t="shared" si="2"/>
        <v>0</v>
      </c>
      <c r="AD29" s="16">
        <f t="shared" si="3"/>
        <v>1172.0634167676781</v>
      </c>
      <c r="AE29" s="16">
        <f t="shared" si="3"/>
        <v>911.18524512866679</v>
      </c>
      <c r="AF29" s="16">
        <f t="shared" si="3"/>
        <v>867.15967672651504</v>
      </c>
      <c r="AG29" s="16">
        <f t="shared" si="3"/>
        <v>991.02531770805126</v>
      </c>
      <c r="AH29" s="16">
        <f t="shared" si="3"/>
        <v>1340.3129117257624</v>
      </c>
      <c r="AJ29" s="17">
        <f t="shared" si="4"/>
        <v>22.190830280577401</v>
      </c>
      <c r="AK29" s="17">
        <f t="shared" si="5"/>
        <v>17.251589666179711</v>
      </c>
      <c r="AL29" s="17">
        <f t="shared" si="5"/>
        <v>16.418047809620127</v>
      </c>
      <c r="AM29" s="17">
        <f t="shared" si="5"/>
        <v>18.763212224184429</v>
      </c>
      <c r="AN29" s="17">
        <f t="shared" si="5"/>
        <v>25.376320019438324</v>
      </c>
      <c r="AO29" s="11">
        <v>1924</v>
      </c>
      <c r="AP29" s="19">
        <f>AJ29/100*'[1]soc spen &amp; quintile fx 1910 (2)'!$D25</f>
        <v>0.73745631229458153</v>
      </c>
      <c r="AQ29" s="19">
        <f>AK29/100*'[1]soc spen &amp; quintile fx 1910 (2)'!$D25</f>
        <v>0.57331309985167311</v>
      </c>
      <c r="AR29" s="19">
        <f>AL29/100*'[1]soc spen &amp; quintile fx 1910 (2)'!$D25</f>
        <v>0.54561243719464625</v>
      </c>
      <c r="AS29" s="19">
        <f>AM29/100*'[1]soc spen &amp; quintile fx 1910 (2)'!$D25</f>
        <v>0.62354806551598863</v>
      </c>
      <c r="AT29" s="19">
        <f>AN29/100*'[1]soc spen &amp; quintile fx 1910 (2)'!$D25</f>
        <v>0.84331803472543254</v>
      </c>
      <c r="AU29" s="20">
        <f t="shared" si="7"/>
        <v>3.3232479495823215</v>
      </c>
      <c r="AV29" s="19">
        <f>'[1]soc spen &amp; quintile fx 1910 (2)'!AP25-AP29</f>
        <v>1.3699511753940441</v>
      </c>
      <c r="AW29" s="19">
        <f>'[1]soc spen &amp; quintile fx 1910 (2)'!AQ25-AQ29</f>
        <v>8.743913237679779E-2</v>
      </c>
      <c r="AX29" s="19">
        <f>'[1]soc spen &amp; quintile fx 1910 (2)'!AR25-AR29</f>
        <v>-0.21748550267314126</v>
      </c>
      <c r="AY29" s="19">
        <f>'[1]soc spen &amp; quintile fx 1910 (2)'!AS25-AS29</f>
        <v>-0.45377430395405349</v>
      </c>
      <c r="AZ29" s="19">
        <f>'[1]soc spen &amp; quintile fx 1910 (2)'!AT25-AT29</f>
        <v>-0.7861305011436468</v>
      </c>
      <c r="BA29" s="21">
        <f t="shared" si="8"/>
        <v>0</v>
      </c>
      <c r="BB29" s="22">
        <f>'[1]soc spen &amp; quintile fx 1910 (2)'!AW25</f>
        <v>0.17428478910205941</v>
      </c>
      <c r="BC29" s="22">
        <f>'[1]soc spen &amp; quintile fx 1910 (2)'!AX25</f>
        <v>0.15570170289249086</v>
      </c>
      <c r="BE29" s="13">
        <f t="shared" si="9"/>
        <v>1.5456356513086236</v>
      </c>
      <c r="BF29" s="13">
        <f t="shared" si="10"/>
        <v>0.73985730150845597</v>
      </c>
      <c r="BH29" s="11">
        <v>1924</v>
      </c>
      <c r="BI29" s="46">
        <f t="shared" si="11"/>
        <v>1.3699511753940441</v>
      </c>
      <c r="BJ29" s="23">
        <f t="shared" si="12"/>
        <v>-0.21748550267314126</v>
      </c>
      <c r="BK29" s="23">
        <f t="shared" si="13"/>
        <v>-0.7861305011436468</v>
      </c>
    </row>
    <row r="30" spans="1:63" outlineLevel="1">
      <c r="A30" s="11">
        <v>1925</v>
      </c>
      <c r="B30" s="12" t="s">
        <v>141</v>
      </c>
      <c r="C30" s="13">
        <f>'[3]Ingresos corrientes'!C26</f>
        <v>14.338059999999999</v>
      </c>
      <c r="D30" s="13">
        <f>'[3]Ingresos corrientes'!B26</f>
        <v>43.020990000000005</v>
      </c>
      <c r="E30" s="13"/>
      <c r="F30" s="13">
        <f>'[3]Ingresos corrientes'!D26</f>
        <v>57.359050000000003</v>
      </c>
      <c r="G30" s="13">
        <f>'[4]Rev-1800-present'!$R26</f>
        <v>1.0822229895999999E-8</v>
      </c>
      <c r="H30" s="14">
        <f t="shared" si="6"/>
        <v>0.24997031854607071</v>
      </c>
      <c r="I30" s="14">
        <f t="shared" si="6"/>
        <v>0.75002968145392923</v>
      </c>
      <c r="K30" s="14"/>
      <c r="L30" s="15">
        <f t="shared" si="0"/>
        <v>65.371202814876042</v>
      </c>
      <c r="M30" s="15">
        <f t="shared" si="0"/>
        <v>139.07463963947532</v>
      </c>
      <c r="N30" s="15">
        <f t="shared" si="0"/>
        <v>202.46186352331034</v>
      </c>
      <c r="O30" s="15">
        <f t="shared" si="0"/>
        <v>319.46405391476492</v>
      </c>
      <c r="P30" s="15">
        <f t="shared" si="0"/>
        <v>707.43424010757326</v>
      </c>
      <c r="R30" s="15">
        <f t="shared" si="1"/>
        <v>1211.9771985255622</v>
      </c>
      <c r="S30" s="15">
        <f t="shared" si="1"/>
        <v>849.04941730367182</v>
      </c>
      <c r="T30" s="15">
        <f t="shared" si="1"/>
        <v>734.01734899055236</v>
      </c>
      <c r="U30" s="15">
        <f t="shared" si="1"/>
        <v>745.88016951059092</v>
      </c>
      <c r="V30" s="15">
        <f t="shared" si="1"/>
        <v>718.06518531939287</v>
      </c>
      <c r="X30" s="15">
        <f t="shared" si="2"/>
        <v>0</v>
      </c>
      <c r="Y30" s="15">
        <f t="shared" si="2"/>
        <v>0</v>
      </c>
      <c r="Z30" s="15">
        <f t="shared" si="2"/>
        <v>0</v>
      </c>
      <c r="AA30" s="15">
        <f t="shared" si="2"/>
        <v>0</v>
      </c>
      <c r="AB30" s="15">
        <f t="shared" si="2"/>
        <v>0</v>
      </c>
      <c r="AD30" s="16">
        <f t="shared" si="3"/>
        <v>1277.3484013404384</v>
      </c>
      <c r="AE30" s="16">
        <f t="shared" si="3"/>
        <v>988.12405694314714</v>
      </c>
      <c r="AF30" s="16">
        <f t="shared" si="3"/>
        <v>936.47921251386265</v>
      </c>
      <c r="AG30" s="16">
        <f t="shared" si="3"/>
        <v>1065.3442234253557</v>
      </c>
      <c r="AH30" s="16">
        <f t="shared" si="3"/>
        <v>1425.4994254269661</v>
      </c>
      <c r="AJ30" s="17">
        <f t="shared" si="4"/>
        <v>22.437982214667489</v>
      </c>
      <c r="AK30" s="17">
        <f t="shared" si="5"/>
        <v>17.357449222396042</v>
      </c>
      <c r="AL30" s="17">
        <f t="shared" si="5"/>
        <v>16.450252642694281</v>
      </c>
      <c r="AM30" s="17">
        <f t="shared" si="5"/>
        <v>18.713903514994065</v>
      </c>
      <c r="AN30" s="17">
        <f t="shared" si="5"/>
        <v>25.040412405248137</v>
      </c>
      <c r="AO30" s="11">
        <v>1925</v>
      </c>
      <c r="AP30" s="19">
        <f>AJ30/100*'[1]soc spen &amp; quintile fx 1910 (2)'!$D26</f>
        <v>0.94639551641919528</v>
      </c>
      <c r="AQ30" s="19">
        <f>AK30/100*'[1]soc spen &amp; quintile fx 1910 (2)'!$D26</f>
        <v>0.73210736880838079</v>
      </c>
      <c r="AR30" s="19">
        <f>AL30/100*'[1]soc spen &amp; quintile fx 1910 (2)'!$D26</f>
        <v>0.69384337664872309</v>
      </c>
      <c r="AS30" s="19">
        <f>AM30/100*'[1]soc spen &amp; quintile fx 1910 (2)'!$D26</f>
        <v>0.7893202789738577</v>
      </c>
      <c r="AT30" s="19">
        <f>AN30/100*'[1]soc spen &amp; quintile fx 1910 (2)'!$D26</f>
        <v>1.0561615479899611</v>
      </c>
      <c r="AU30" s="20">
        <f t="shared" si="7"/>
        <v>4.2178280888401183</v>
      </c>
      <c r="AV30" s="19">
        <f>'[1]soc spen &amp; quintile fx 1910 (2)'!AP26-AP30</f>
        <v>1.7946227713752894</v>
      </c>
      <c r="AW30" s="19">
        <f>'[1]soc spen &amp; quintile fx 1910 (2)'!AQ26-AQ30</f>
        <v>8.7251249988356649E-2</v>
      </c>
      <c r="AX30" s="19">
        <f>'[1]soc spen &amp; quintile fx 1910 (2)'!AR26-AR30</f>
        <v>-0.29966831677444622</v>
      </c>
      <c r="AY30" s="19">
        <f>'[1]soc spen &amp; quintile fx 1910 (2)'!AS26-AS30</f>
        <v>-0.59138185627566042</v>
      </c>
      <c r="AZ30" s="19">
        <f>'[1]soc spen &amp; quintile fx 1910 (2)'!AT26-AT30</f>
        <v>-0.99082384831353987</v>
      </c>
      <c r="BA30" s="21">
        <f t="shared" si="8"/>
        <v>0</v>
      </c>
      <c r="BB30" s="22">
        <f>'[1]soc spen &amp; quintile fx 1910 (2)'!AW26</f>
        <v>0.16575807636652823</v>
      </c>
      <c r="BC30" s="22">
        <f>'[1]soc spen &amp; quintile fx 1910 (2)'!AX26</f>
        <v>0.14380606712093241</v>
      </c>
      <c r="BE30" s="13">
        <f t="shared" si="9"/>
        <v>1.52219014194708</v>
      </c>
      <c r="BF30" s="13">
        <f t="shared" si="10"/>
        <v>0.73314313583602497</v>
      </c>
      <c r="BH30" s="11">
        <v>1925</v>
      </c>
      <c r="BI30" s="46">
        <f t="shared" si="11"/>
        <v>1.7946227713752894</v>
      </c>
      <c r="BJ30" s="23">
        <f t="shared" si="12"/>
        <v>-0.29966831677444622</v>
      </c>
      <c r="BK30" s="23">
        <f t="shared" si="13"/>
        <v>-0.99082384831353987</v>
      </c>
    </row>
    <row r="31" spans="1:63" outlineLevel="1">
      <c r="A31" s="11">
        <v>1926</v>
      </c>
      <c r="B31" s="12" t="s">
        <v>141</v>
      </c>
      <c r="C31" s="13">
        <f>'[3]Ingresos corrientes'!C27</f>
        <v>15.580306999999999</v>
      </c>
      <c r="D31" s="13">
        <f>'[3]Ingresos corrientes'!B27</f>
        <v>46.147564999999993</v>
      </c>
      <c r="E31" s="13"/>
      <c r="F31" s="13">
        <f>'[3]Ingresos corrientes'!D27</f>
        <v>61.727871999999991</v>
      </c>
      <c r="G31" s="13">
        <f>'[4]Rev-1800-present'!$R27</f>
        <v>1.2438258912E-8</v>
      </c>
      <c r="H31" s="14">
        <f t="shared" si="6"/>
        <v>0.25240311216301126</v>
      </c>
      <c r="I31" s="14">
        <f t="shared" si="6"/>
        <v>0.74759688783698874</v>
      </c>
      <c r="K31" s="14"/>
      <c r="L31" s="15">
        <f t="shared" si="0"/>
        <v>71.03495234467097</v>
      </c>
      <c r="M31" s="15">
        <f t="shared" si="0"/>
        <v>151.12404199015731</v>
      </c>
      <c r="N31" s="15">
        <f t="shared" si="0"/>
        <v>220.00312381767668</v>
      </c>
      <c r="O31" s="15">
        <f t="shared" si="0"/>
        <v>347.14236343386688</v>
      </c>
      <c r="P31" s="15">
        <f t="shared" si="0"/>
        <v>768.72621841362809</v>
      </c>
      <c r="R31" s="15">
        <f t="shared" si="1"/>
        <v>1300.0583330945262</v>
      </c>
      <c r="S31" s="15">
        <f t="shared" si="1"/>
        <v>910.75456825222545</v>
      </c>
      <c r="T31" s="15">
        <f t="shared" si="1"/>
        <v>787.36247872652837</v>
      </c>
      <c r="U31" s="15">
        <f t="shared" si="1"/>
        <v>800.08743649788175</v>
      </c>
      <c r="V31" s="15">
        <f t="shared" si="1"/>
        <v>770.25098245678964</v>
      </c>
      <c r="X31" s="15">
        <f t="shared" si="2"/>
        <v>0</v>
      </c>
      <c r="Y31" s="15">
        <f t="shared" si="2"/>
        <v>0</v>
      </c>
      <c r="Z31" s="15">
        <f t="shared" si="2"/>
        <v>0</v>
      </c>
      <c r="AA31" s="15">
        <f t="shared" si="2"/>
        <v>0</v>
      </c>
      <c r="AB31" s="15">
        <f t="shared" si="2"/>
        <v>0</v>
      </c>
      <c r="AD31" s="16">
        <f t="shared" si="3"/>
        <v>1371.0932854391972</v>
      </c>
      <c r="AE31" s="16">
        <f t="shared" si="3"/>
        <v>1061.8786102423828</v>
      </c>
      <c r="AF31" s="16">
        <f t="shared" si="3"/>
        <v>1007.3656025442051</v>
      </c>
      <c r="AG31" s="16">
        <f t="shared" si="3"/>
        <v>1147.2297999317486</v>
      </c>
      <c r="AH31" s="16">
        <f t="shared" si="3"/>
        <v>1538.9772008704176</v>
      </c>
      <c r="AJ31" s="17">
        <f t="shared" si="4"/>
        <v>22.379553199307331</v>
      </c>
      <c r="AK31" s="17">
        <f t="shared" si="5"/>
        <v>17.332423038971847</v>
      </c>
      <c r="AL31" s="17">
        <f t="shared" si="5"/>
        <v>16.442639120699042</v>
      </c>
      <c r="AM31" s="17">
        <f t="shared" si="5"/>
        <v>18.725560552343499</v>
      </c>
      <c r="AN31" s="17">
        <f t="shared" si="5"/>
        <v>25.119824088678282</v>
      </c>
      <c r="AO31" s="11">
        <v>1926</v>
      </c>
      <c r="AP31" s="19">
        <f>AJ31/100*'[1]soc spen &amp; quintile fx 1910 (2)'!$D27</f>
        <v>0.91121117809810159</v>
      </c>
      <c r="AQ31" s="19">
        <f>AK31/100*'[1]soc spen &amp; quintile fx 1910 (2)'!$D27</f>
        <v>0.70571103345910591</v>
      </c>
      <c r="AR31" s="19">
        <f>AL31/100*'[1]soc spen &amp; quintile fx 1910 (2)'!$D27</f>
        <v>0.6694823811173245</v>
      </c>
      <c r="AS31" s="19">
        <f>AM31/100*'[1]soc spen &amp; quintile fx 1910 (2)'!$D27</f>
        <v>0.76243434976067226</v>
      </c>
      <c r="AT31" s="19">
        <f>AN31/100*'[1]soc spen &amp; quintile fx 1910 (2)'!$D27</f>
        <v>1.0227846953696136</v>
      </c>
      <c r="AU31" s="20">
        <f t="shared" si="7"/>
        <v>4.0716236378048176</v>
      </c>
      <c r="AV31" s="19">
        <f>'[1]soc spen &amp; quintile fx 1910 (2)'!AP27-AP31</f>
        <v>1.7034602634144995</v>
      </c>
      <c r="AW31" s="19">
        <f>'[1]soc spen &amp; quintile fx 1910 (2)'!AQ27-AQ31</f>
        <v>9.4489739430423825E-2</v>
      </c>
      <c r="AX31" s="19">
        <f>'[1]soc spen &amp; quintile fx 1910 (2)'!AR27-AR31</f>
        <v>-0.27839651419364952</v>
      </c>
      <c r="AY31" s="19">
        <f>'[1]soc spen &amp; quintile fx 1910 (2)'!AS27-AS31</f>
        <v>-0.56318858241589709</v>
      </c>
      <c r="AZ31" s="19">
        <f>'[1]soc spen &amp; quintile fx 1910 (2)'!AT27-AT31</f>
        <v>-0.95636490623537607</v>
      </c>
      <c r="BA31" s="21">
        <f t="shared" si="8"/>
        <v>0</v>
      </c>
      <c r="BB31" s="22">
        <f>'[1]soc spen &amp; quintile fx 1910 (2)'!AW27</f>
        <v>0.16983428641055986</v>
      </c>
      <c r="BC31" s="22">
        <f>'[1]soc spen &amp; quintile fx 1910 (2)'!AX27</f>
        <v>0.149573617822295</v>
      </c>
      <c r="BE31" s="13">
        <f t="shared" si="9"/>
        <v>1.527724588752656</v>
      </c>
      <c r="BF31" s="13">
        <f t="shared" si="10"/>
        <v>0.73471704167927532</v>
      </c>
      <c r="BH31" s="11">
        <v>1926</v>
      </c>
      <c r="BI31" s="46">
        <f t="shared" si="11"/>
        <v>1.7034602634144995</v>
      </c>
      <c r="BJ31" s="23">
        <f t="shared" si="12"/>
        <v>-0.27839651419364952</v>
      </c>
      <c r="BK31" s="23">
        <f t="shared" si="13"/>
        <v>-0.95636490623537607</v>
      </c>
    </row>
    <row r="32" spans="1:63" outlineLevel="1">
      <c r="A32" s="11">
        <v>1927</v>
      </c>
      <c r="B32" s="12" t="s">
        <v>141</v>
      </c>
      <c r="C32" s="13">
        <f>'[3]Ingresos corrientes'!C28</f>
        <v>16.269241999999998</v>
      </c>
      <c r="D32" s="13">
        <f>'[3]Ingresos corrientes'!B28</f>
        <v>49.813066000000006</v>
      </c>
      <c r="E32" s="13"/>
      <c r="F32" s="13">
        <f>'[3]Ingresos corrientes'!D28</f>
        <v>66.082308000000012</v>
      </c>
      <c r="G32" s="13">
        <f>'[4]Rev-1800-present'!$R28</f>
        <v>1.2201583485E-8</v>
      </c>
      <c r="H32" s="14">
        <f t="shared" si="6"/>
        <v>0.24619663707871697</v>
      </c>
      <c r="I32" s="14">
        <f t="shared" si="6"/>
        <v>0.75380336292128292</v>
      </c>
      <c r="K32" s="14"/>
      <c r="L32" s="15">
        <f t="shared" si="0"/>
        <v>74.175998595786282</v>
      </c>
      <c r="M32" s="15">
        <f t="shared" si="0"/>
        <v>157.80649323251657</v>
      </c>
      <c r="N32" s="15">
        <f t="shared" si="0"/>
        <v>229.73129233883168</v>
      </c>
      <c r="O32" s="15">
        <f t="shared" si="0"/>
        <v>362.49241553183327</v>
      </c>
      <c r="P32" s="15">
        <f t="shared" si="0"/>
        <v>802.71800030103202</v>
      </c>
      <c r="R32" s="15">
        <f t="shared" si="1"/>
        <v>1403.321964014518</v>
      </c>
      <c r="S32" s="15">
        <f t="shared" si="1"/>
        <v>983.09580187274503</v>
      </c>
      <c r="T32" s="15">
        <f t="shared" si="1"/>
        <v>849.90267891118776</v>
      </c>
      <c r="U32" s="15">
        <f t="shared" si="1"/>
        <v>863.63838005406797</v>
      </c>
      <c r="V32" s="15">
        <f t="shared" si="1"/>
        <v>831.43201652535538</v>
      </c>
      <c r="X32" s="15">
        <f t="shared" si="2"/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D32" s="16">
        <f t="shared" si="3"/>
        <v>1477.4979626103043</v>
      </c>
      <c r="AE32" s="16">
        <f t="shared" si="3"/>
        <v>1140.9022951052616</v>
      </c>
      <c r="AF32" s="16">
        <f t="shared" si="3"/>
        <v>1079.6339712500194</v>
      </c>
      <c r="AG32" s="16">
        <f t="shared" si="3"/>
        <v>1226.1307955859013</v>
      </c>
      <c r="AH32" s="16">
        <f t="shared" si="3"/>
        <v>1634.1500168263874</v>
      </c>
      <c r="AJ32" s="17">
        <f t="shared" si="4"/>
        <v>22.528621349972358</v>
      </c>
      <c r="AK32" s="17">
        <f t="shared" si="5"/>
        <v>17.396271571387686</v>
      </c>
      <c r="AL32" s="17">
        <f t="shared" si="5"/>
        <v>16.462063265310796</v>
      </c>
      <c r="AM32" s="17">
        <f t="shared" si="5"/>
        <v>18.695820311314236</v>
      </c>
      <c r="AN32" s="17">
        <f t="shared" si="5"/>
        <v>24.917223502014924</v>
      </c>
      <c r="AO32" s="11">
        <v>1927</v>
      </c>
      <c r="AP32" s="19">
        <f>AJ32/100*'[1]soc spen &amp; quintile fx 1910 (2)'!$D28</f>
        <v>0.97331810840189448</v>
      </c>
      <c r="AQ32" s="19">
        <f>AK32/100*'[1]soc spen &amp; quintile fx 1910 (2)'!$D28</f>
        <v>0.7515819932376594</v>
      </c>
      <c r="AR32" s="19">
        <f>AL32/100*'[1]soc spen &amp; quintile fx 1910 (2)'!$D28</f>
        <v>0.711220807917049</v>
      </c>
      <c r="AS32" s="19">
        <f>AM32/100*'[1]soc spen &amp; quintile fx 1910 (2)'!$D28</f>
        <v>0.80772720965690248</v>
      </c>
      <c r="AT32" s="19">
        <f>AN32/100*'[1]soc spen &amp; quintile fx 1910 (2)'!$D28</f>
        <v>1.0765143800349839</v>
      </c>
      <c r="AU32" s="20">
        <f t="shared" si="7"/>
        <v>4.320362499248489</v>
      </c>
      <c r="AV32" s="19">
        <f>'[1]soc spen &amp; quintile fx 1910 (2)'!AP28-AP32</f>
        <v>1.8082926928142196</v>
      </c>
      <c r="AW32" s="19">
        <f>'[1]soc spen &amp; quintile fx 1910 (2)'!AQ28-AQ32</f>
        <v>9.5700125255211765E-2</v>
      </c>
      <c r="AX32" s="19">
        <f>'[1]soc spen &amp; quintile fx 1910 (2)'!AR28-AR32</f>
        <v>-0.29857323032114663</v>
      </c>
      <c r="AY32" s="19">
        <f>'[1]soc spen &amp; quintile fx 1910 (2)'!AS28-AS32</f>
        <v>-0.59844784594192713</v>
      </c>
      <c r="AZ32" s="19">
        <f>'[1]soc spen &amp; quintile fx 1910 (2)'!AT28-AT32</f>
        <v>-1.0069717418063575</v>
      </c>
      <c r="BA32" s="21">
        <f t="shared" si="8"/>
        <v>0</v>
      </c>
      <c r="BB32" s="22">
        <f>'[1]soc spen &amp; quintile fx 1910 (2)'!AW28</f>
        <v>0.16852792068666408</v>
      </c>
      <c r="BC32" s="22">
        <f>'[1]soc spen &amp; quintile fx 1910 (2)'!AX28</f>
        <v>0.14834842365995046</v>
      </c>
      <c r="BE32" s="13">
        <f t="shared" si="9"/>
        <v>1.513614854981211</v>
      </c>
      <c r="BF32" s="13">
        <f t="shared" si="10"/>
        <v>0.73071773942931473</v>
      </c>
      <c r="BH32" s="11">
        <v>1927</v>
      </c>
      <c r="BI32" s="46">
        <f t="shared" si="11"/>
        <v>1.8082926928142196</v>
      </c>
      <c r="BJ32" s="23">
        <f t="shared" si="12"/>
        <v>-0.29857323032114663</v>
      </c>
      <c r="BK32" s="23">
        <f t="shared" si="13"/>
        <v>-1.0069717418063575</v>
      </c>
    </row>
    <row r="33" spans="1:63" outlineLevel="1">
      <c r="A33" s="11">
        <v>1928</v>
      </c>
      <c r="B33" s="12" t="s">
        <v>141</v>
      </c>
      <c r="C33" s="13">
        <f>'[3]Ingresos corrientes'!C29</f>
        <v>16.254572</v>
      </c>
      <c r="D33" s="13">
        <f>'[3]Ingresos corrientes'!B29</f>
        <v>54.740054999999998</v>
      </c>
      <c r="E33" s="13"/>
      <c r="F33" s="13">
        <f>'[3]Ingresos corrientes'!D29</f>
        <v>70.994626999999994</v>
      </c>
      <c r="G33" s="13">
        <f>'[4]Rev-1800-present'!$R29</f>
        <v>1.3148989951999999E-8</v>
      </c>
      <c r="H33" s="14">
        <f t="shared" si="6"/>
        <v>0.22895496021128472</v>
      </c>
      <c r="I33" s="14">
        <f t="shared" si="6"/>
        <v>0.7710450397887153</v>
      </c>
      <c r="K33" s="14"/>
      <c r="L33" s="15">
        <f t="shared" si="0"/>
        <v>74.109113986202132</v>
      </c>
      <c r="M33" s="15">
        <f t="shared" si="0"/>
        <v>157.66419888003716</v>
      </c>
      <c r="N33" s="15">
        <f t="shared" si="0"/>
        <v>229.52414328673629</v>
      </c>
      <c r="O33" s="15">
        <f t="shared" si="0"/>
        <v>362.16555557512163</v>
      </c>
      <c r="P33" s="15">
        <f t="shared" si="0"/>
        <v>801.99418827190266</v>
      </c>
      <c r="R33" s="15">
        <f t="shared" si="1"/>
        <v>1542.1239377809575</v>
      </c>
      <c r="S33" s="15">
        <f t="shared" si="1"/>
        <v>1080.3333861196811</v>
      </c>
      <c r="T33" s="15">
        <f t="shared" si="1"/>
        <v>933.96618847444063</v>
      </c>
      <c r="U33" s="15">
        <f t="shared" si="1"/>
        <v>949.06048192798596</v>
      </c>
      <c r="V33" s="15">
        <f t="shared" si="1"/>
        <v>913.66860079158459</v>
      </c>
      <c r="X33" s="15">
        <f t="shared" si="2"/>
        <v>0</v>
      </c>
      <c r="Y33" s="15">
        <f t="shared" si="2"/>
        <v>0</v>
      </c>
      <c r="Z33" s="15">
        <f t="shared" si="2"/>
        <v>0</v>
      </c>
      <c r="AA33" s="15">
        <f t="shared" si="2"/>
        <v>0</v>
      </c>
      <c r="AB33" s="15">
        <f t="shared" si="2"/>
        <v>0</v>
      </c>
      <c r="AD33" s="16">
        <f t="shared" si="3"/>
        <v>1616.2330517671596</v>
      </c>
      <c r="AE33" s="16">
        <f t="shared" si="3"/>
        <v>1237.9975849997184</v>
      </c>
      <c r="AF33" s="16">
        <f t="shared" si="3"/>
        <v>1163.490331761177</v>
      </c>
      <c r="AG33" s="16">
        <f t="shared" si="3"/>
        <v>1311.2260375031076</v>
      </c>
      <c r="AH33" s="16">
        <f t="shared" si="3"/>
        <v>1715.6627890634873</v>
      </c>
      <c r="AJ33" s="17">
        <f t="shared" si="4"/>
        <v>22.942832871915574</v>
      </c>
      <c r="AK33" s="17">
        <f t="shared" si="5"/>
        <v>17.573685711616978</v>
      </c>
      <c r="AL33" s="17">
        <f t="shared" si="5"/>
        <v>16.516036595403005</v>
      </c>
      <c r="AM33" s="17">
        <f t="shared" si="5"/>
        <v>18.613181931185874</v>
      </c>
      <c r="AN33" s="17">
        <f t="shared" si="5"/>
        <v>24.354262889878573</v>
      </c>
      <c r="AO33" s="11">
        <v>1928</v>
      </c>
      <c r="AP33" s="19">
        <f>AJ33/100*'[1]soc spen &amp; quintile fx 1910 (2)'!$D29</f>
        <v>1.1804922977421932</v>
      </c>
      <c r="AQ33" s="19">
        <f>AK33/100*'[1]soc spen &amp; quintile fx 1910 (2)'!$D29</f>
        <v>0.90423012455888396</v>
      </c>
      <c r="AR33" s="19">
        <f>AL33/100*'[1]soc spen &amp; quintile fx 1910 (2)'!$D29</f>
        <v>0.84981022609321599</v>
      </c>
      <c r="AS33" s="19">
        <f>AM33/100*'[1]soc spen &amp; quintile fx 1910 (2)'!$D29</f>
        <v>0.95771599038826571</v>
      </c>
      <c r="AT33" s="19">
        <f>AN33/100*'[1]soc spen &amp; quintile fx 1910 (2)'!$D29</f>
        <v>1.2531155118984112</v>
      </c>
      <c r="AU33" s="20">
        <f t="shared" si="7"/>
        <v>5.1453641506809698</v>
      </c>
      <c r="AV33" s="19">
        <f>'[1]soc spen &amp; quintile fx 1910 (2)'!AP29-AP33</f>
        <v>2.1642126975475393</v>
      </c>
      <c r="AW33" s="19">
        <f>'[1]soc spen &amp; quintile fx 1910 (2)'!AQ29-AQ33</f>
        <v>9.6380544414749636E-2</v>
      </c>
      <c r="AX33" s="19">
        <f>'[1]soc spen &amp; quintile fx 1910 (2)'!AR29-AR33</f>
        <v>-0.36883828702564414</v>
      </c>
      <c r="AY33" s="19">
        <f>'[1]soc spen &amp; quintile fx 1910 (2)'!AS29-AS33</f>
        <v>-0.7175641458076778</v>
      </c>
      <c r="AZ33" s="19">
        <f>'[1]soc spen &amp; quintile fx 1910 (2)'!AT29-AT33</f>
        <v>-1.1741908091289677</v>
      </c>
      <c r="BA33" s="21">
        <f t="shared" si="8"/>
        <v>0</v>
      </c>
      <c r="BB33" s="22">
        <f>'[1]soc spen &amp; quintile fx 1910 (2)'!AW29</f>
        <v>0.16409419419030905</v>
      </c>
      <c r="BC33" s="22">
        <f>'[1]soc spen &amp; quintile fx 1910 (2)'!AX29</f>
        <v>0.14380100479561367</v>
      </c>
      <c r="BE33" s="13">
        <f t="shared" si="9"/>
        <v>1.4745827638004401</v>
      </c>
      <c r="BF33" s="13">
        <f t="shared" si="10"/>
        <v>0.71987782361525021</v>
      </c>
      <c r="BH33" s="11">
        <v>1928</v>
      </c>
      <c r="BI33" s="46">
        <f t="shared" si="11"/>
        <v>2.1642126975475393</v>
      </c>
      <c r="BJ33" s="23">
        <f t="shared" si="12"/>
        <v>-0.36883828702564414</v>
      </c>
      <c r="BK33" s="23">
        <f t="shared" si="13"/>
        <v>-1.1741908091289677</v>
      </c>
    </row>
    <row r="34" spans="1:63" outlineLevel="1">
      <c r="A34" s="11">
        <v>1929</v>
      </c>
      <c r="B34" s="12" t="s">
        <v>141</v>
      </c>
      <c r="C34" s="13">
        <f>'[3]Ingresos corrientes'!C30</f>
        <v>16.785317000000003</v>
      </c>
      <c r="D34" s="13">
        <f>'[3]Ingresos corrientes'!B30</f>
        <v>60.517315999999994</v>
      </c>
      <c r="E34" s="13"/>
      <c r="F34" s="13">
        <f>'[3]Ingresos corrientes'!D30</f>
        <v>77.302633</v>
      </c>
      <c r="G34" s="13">
        <f>'[4]Rev-1800-present'!$R30</f>
        <v>1.2434490840000001E-8</v>
      </c>
      <c r="H34" s="14">
        <f t="shared" si="6"/>
        <v>0.2171377137955961</v>
      </c>
      <c r="I34" s="14">
        <f t="shared" si="6"/>
        <v>0.7828622862044039</v>
      </c>
      <c r="K34" s="14"/>
      <c r="L34" s="15">
        <f t="shared" si="0"/>
        <v>76.528928036218772</v>
      </c>
      <c r="M34" s="15">
        <f t="shared" si="0"/>
        <v>162.81225723768483</v>
      </c>
      <c r="N34" s="15">
        <f t="shared" si="0"/>
        <v>237.01857571034728</v>
      </c>
      <c r="O34" s="15">
        <f t="shared" si="0"/>
        <v>373.99100122781056</v>
      </c>
      <c r="P34" s="15">
        <f t="shared" si="0"/>
        <v>828.18093778793877</v>
      </c>
      <c r="R34" s="15">
        <f t="shared" si="1"/>
        <v>1704.8795740861885</v>
      </c>
      <c r="S34" s="15">
        <f t="shared" si="1"/>
        <v>1194.3516847609078</v>
      </c>
      <c r="T34" s="15">
        <f t="shared" si="1"/>
        <v>1032.5369048537359</v>
      </c>
      <c r="U34" s="15">
        <f t="shared" si="1"/>
        <v>1049.2242488237948</v>
      </c>
      <c r="V34" s="15">
        <f t="shared" si="1"/>
        <v>1010.0971114000922</v>
      </c>
      <c r="X34" s="15">
        <f t="shared" si="2"/>
        <v>0</v>
      </c>
      <c r="Y34" s="15">
        <f t="shared" si="2"/>
        <v>0</v>
      </c>
      <c r="Z34" s="15">
        <f t="shared" si="2"/>
        <v>0</v>
      </c>
      <c r="AA34" s="15">
        <f t="shared" si="2"/>
        <v>0</v>
      </c>
      <c r="AB34" s="15">
        <f t="shared" si="2"/>
        <v>0</v>
      </c>
      <c r="AD34" s="16">
        <f t="shared" si="3"/>
        <v>1781.4085021224073</v>
      </c>
      <c r="AE34" s="16">
        <f t="shared" si="3"/>
        <v>1357.1639419985927</v>
      </c>
      <c r="AF34" s="16">
        <f t="shared" si="3"/>
        <v>1269.5554805640832</v>
      </c>
      <c r="AG34" s="16">
        <f t="shared" si="3"/>
        <v>1423.2152500516054</v>
      </c>
      <c r="AH34" s="16">
        <f t="shared" si="3"/>
        <v>1838.278049188031</v>
      </c>
      <c r="AJ34" s="17">
        <f t="shared" si="4"/>
        <v>23.226811991255286</v>
      </c>
      <c r="AK34" s="17">
        <f t="shared" si="5"/>
        <v>17.695319004347141</v>
      </c>
      <c r="AL34" s="17">
        <f t="shared" si="5"/>
        <v>16.553040150194313</v>
      </c>
      <c r="AM34" s="17">
        <f t="shared" si="5"/>
        <v>18.556525915673756</v>
      </c>
      <c r="AN34" s="17">
        <f t="shared" si="5"/>
        <v>23.968302938529504</v>
      </c>
      <c r="AO34" s="11">
        <v>1929</v>
      </c>
      <c r="AP34" s="19">
        <f>AJ34/100*'[1]soc spen &amp; quintile fx 1910 (2)'!$D30</f>
        <v>1.2216232208623183</v>
      </c>
      <c r="AQ34" s="19">
        <f>AK34/100*'[1]soc spen &amp; quintile fx 1910 (2)'!$D30</f>
        <v>0.93069219333309205</v>
      </c>
      <c r="AR34" s="19">
        <f>AL34/100*'[1]soc spen &amp; quintile fx 1910 (2)'!$D30</f>
        <v>0.87061359221217771</v>
      </c>
      <c r="AS34" s="19">
        <f>AM34/100*'[1]soc spen &amp; quintile fx 1910 (2)'!$D30</f>
        <v>0.97598770617574149</v>
      </c>
      <c r="AT34" s="19">
        <f>AN34/100*'[1]soc spen &amp; quintile fx 1910 (2)'!$D30</f>
        <v>1.2606222259599793</v>
      </c>
      <c r="AU34" s="20">
        <f t="shared" si="7"/>
        <v>5.259538938543308</v>
      </c>
      <c r="AV34" s="19">
        <f>'[1]soc spen &amp; quintile fx 1910 (2)'!AP30-AP34</f>
        <v>2.1540675463744954</v>
      </c>
      <c r="AW34" s="19">
        <f>'[1]soc spen &amp; quintile fx 1910 (2)'!AQ30-AQ34</f>
        <v>0.10579401288503543</v>
      </c>
      <c r="AX34" s="19">
        <f>'[1]soc spen &amp; quintile fx 1910 (2)'!AR30-AR34</f>
        <v>-0.36409789132772652</v>
      </c>
      <c r="AY34" s="19">
        <f>'[1]soc spen &amp; quintile fx 1910 (2)'!AS30-AS34</f>
        <v>-0.71997305460699712</v>
      </c>
      <c r="AZ34" s="19">
        <f>'[1]soc spen &amp; quintile fx 1910 (2)'!AT30-AT34</f>
        <v>-1.1757906133248077</v>
      </c>
      <c r="BA34" s="21">
        <f t="shared" si="8"/>
        <v>0</v>
      </c>
      <c r="BB34" s="22">
        <f>'[1]soc spen &amp; quintile fx 1910 (2)'!AW30</f>
        <v>0.16748071676167794</v>
      </c>
      <c r="BC34" s="22">
        <f>'[1]soc spen &amp; quintile fx 1910 (2)'!AX30</f>
        <v>0.15004801559446804</v>
      </c>
      <c r="BE34" s="13">
        <f t="shared" si="9"/>
        <v>1.4479698424611229</v>
      </c>
      <c r="BF34" s="13">
        <f t="shared" si="10"/>
        <v>0.7126694854389144</v>
      </c>
      <c r="BH34" s="11">
        <v>1929</v>
      </c>
      <c r="BI34" s="46">
        <f t="shared" si="11"/>
        <v>2.1540675463744954</v>
      </c>
      <c r="BJ34" s="23">
        <f t="shared" si="12"/>
        <v>-0.36409789132772652</v>
      </c>
      <c r="BK34" s="23">
        <f t="shared" si="13"/>
        <v>-1.1757906133248077</v>
      </c>
    </row>
    <row r="35" spans="1:63" outlineLevel="1">
      <c r="A35" s="11">
        <v>1930</v>
      </c>
      <c r="B35" s="12" t="s">
        <v>141</v>
      </c>
      <c r="C35" s="13">
        <f>'[3]Ingresos corrientes'!C31</f>
        <v>16.931407999999998</v>
      </c>
      <c r="D35" s="13">
        <f>'[3]Ingresos corrientes'!B31</f>
        <v>60.633794999999992</v>
      </c>
      <c r="E35" s="13"/>
      <c r="F35" s="13">
        <f>'[3]Ingresos corrientes'!D31</f>
        <v>77.565202999999997</v>
      </c>
      <c r="G35" s="13">
        <f>'[4]Rev-1800-present'!$R31</f>
        <v>1.4969284730999999E-8</v>
      </c>
      <c r="H35" s="14">
        <f t="shared" si="6"/>
        <v>0.21828613018649612</v>
      </c>
      <c r="I35" s="14">
        <f t="shared" si="6"/>
        <v>0.78171386981350377</v>
      </c>
      <c r="K35" s="14"/>
      <c r="L35" s="15">
        <f t="shared" si="0"/>
        <v>77.194997531703365</v>
      </c>
      <c r="M35" s="15">
        <f t="shared" si="0"/>
        <v>164.2292936554129</v>
      </c>
      <c r="N35" s="15">
        <f t="shared" si="0"/>
        <v>239.08146679212425</v>
      </c>
      <c r="O35" s="15">
        <f t="shared" si="0"/>
        <v>377.2460317619595</v>
      </c>
      <c r="P35" s="15">
        <f t="shared" si="0"/>
        <v>835.38901025879966</v>
      </c>
      <c r="R35" s="15">
        <f t="shared" si="1"/>
        <v>1708.1609930425411</v>
      </c>
      <c r="S35" s="15">
        <f t="shared" si="1"/>
        <v>1196.6504795370881</v>
      </c>
      <c r="T35" s="15">
        <f t="shared" si="1"/>
        <v>1034.5242511884687</v>
      </c>
      <c r="U35" s="15">
        <f t="shared" si="1"/>
        <v>1051.2437136539725</v>
      </c>
      <c r="V35" s="15">
        <f t="shared" si="1"/>
        <v>1012.0412673742067</v>
      </c>
      <c r="X35" s="15">
        <f t="shared" si="2"/>
        <v>0</v>
      </c>
      <c r="Y35" s="15">
        <f t="shared" si="2"/>
        <v>0</v>
      </c>
      <c r="Z35" s="15">
        <f t="shared" si="2"/>
        <v>0</v>
      </c>
      <c r="AA35" s="15">
        <f t="shared" si="2"/>
        <v>0</v>
      </c>
      <c r="AB35" s="15">
        <f t="shared" si="2"/>
        <v>0</v>
      </c>
      <c r="AD35" s="16">
        <f t="shared" si="3"/>
        <v>1785.3559905742445</v>
      </c>
      <c r="AE35" s="16">
        <f t="shared" si="3"/>
        <v>1360.879773192501</v>
      </c>
      <c r="AF35" s="16">
        <f t="shared" si="3"/>
        <v>1273.605717980593</v>
      </c>
      <c r="AG35" s="16">
        <f t="shared" si="3"/>
        <v>1428.489745415932</v>
      </c>
      <c r="AH35" s="16">
        <f t="shared" si="3"/>
        <v>1847.4302776330064</v>
      </c>
      <c r="AJ35" s="17">
        <f t="shared" si="4"/>
        <v>23.199211533017831</v>
      </c>
      <c r="AK35" s="17">
        <f t="shared" si="5"/>
        <v>17.683497238633908</v>
      </c>
      <c r="AL35" s="17">
        <f t="shared" si="5"/>
        <v>16.549443705952111</v>
      </c>
      <c r="AM35" s="17">
        <f t="shared" si="5"/>
        <v>18.56203241908738</v>
      </c>
      <c r="AN35" s="17">
        <f t="shared" si="5"/>
        <v>24.005815103308763</v>
      </c>
      <c r="AO35" s="11">
        <v>1930</v>
      </c>
      <c r="AP35" s="19">
        <f>AJ35/100*'[1]soc spen &amp; quintile fx 1910 (2)'!$D31</f>
        <v>1.2404824217898343</v>
      </c>
      <c r="AQ35" s="19">
        <f>AK35/100*'[1]soc spen &amp; quintile fx 1910 (2)'!$D31</f>
        <v>0.94555228521772616</v>
      </c>
      <c r="AR35" s="19">
        <f>AL35/100*'[1]soc spen &amp; quintile fx 1910 (2)'!$D31</f>
        <v>0.88491343675262768</v>
      </c>
      <c r="AS35" s="19">
        <f>AM35/100*'[1]soc spen &amp; quintile fx 1910 (2)'!$D31</f>
        <v>0.99252834070674334</v>
      </c>
      <c r="AT35" s="19">
        <f>AN35/100*'[1]soc spen &amp; quintile fx 1910 (2)'!$D31</f>
        <v>1.2836122302695221</v>
      </c>
      <c r="AU35" s="20">
        <f t="shared" si="7"/>
        <v>5.3470887147364543</v>
      </c>
      <c r="AV35" s="19">
        <f>'[1]soc spen &amp; quintile fx 1910 (2)'!AP31-AP35</f>
        <v>2.2235889754507325</v>
      </c>
      <c r="AW35" s="19">
        <f>'[1]soc spen &amp; quintile fx 1910 (2)'!AQ31-AQ35</f>
        <v>9.8757985240453539E-2</v>
      </c>
      <c r="AX35" s="19">
        <f>'[1]soc spen &amp; quintile fx 1910 (2)'!AR31-AR35</f>
        <v>-0.38080233751136583</v>
      </c>
      <c r="AY35" s="19">
        <f>'[1]soc spen &amp; quintile fx 1910 (2)'!AS31-AS35</f>
        <v>-0.7406990773004829</v>
      </c>
      <c r="AZ35" s="19">
        <f>'[1]soc spen &amp; quintile fx 1910 (2)'!AT31-AT35</f>
        <v>-1.2008455458793366</v>
      </c>
      <c r="BA35" s="21">
        <f t="shared" si="8"/>
        <v>0</v>
      </c>
      <c r="BB35" s="22">
        <f>'[1]soc spen &amp; quintile fx 1910 (2)'!AW31</f>
        <v>0.16418342011266499</v>
      </c>
      <c r="BC35" s="22">
        <f>'[1]soc spen &amp; quintile fx 1910 (2)'!AX31</f>
        <v>0.14552560886673122</v>
      </c>
      <c r="BE35" s="13">
        <f t="shared" si="9"/>
        <v>1.4505511804408822</v>
      </c>
      <c r="BF35" s="13">
        <f t="shared" si="10"/>
        <v>0.71336233485342526</v>
      </c>
      <c r="BH35" s="11">
        <v>1930</v>
      </c>
      <c r="BI35" s="46">
        <f t="shared" si="11"/>
        <v>2.2235889754507325</v>
      </c>
      <c r="BJ35" s="23">
        <f t="shared" si="12"/>
        <v>-0.38080233751136583</v>
      </c>
      <c r="BK35" s="23">
        <f t="shared" si="13"/>
        <v>-1.2008455458793366</v>
      </c>
    </row>
    <row r="36" spans="1:63" outlineLevel="1">
      <c r="A36" s="11">
        <v>1931</v>
      </c>
      <c r="B36" s="12" t="s">
        <v>141</v>
      </c>
      <c r="C36" s="13">
        <f>'[3]Ingresos corrientes'!C32</f>
        <v>17.130020999999999</v>
      </c>
      <c r="D36" s="13">
        <f>'[3]Ingresos corrientes'!B32</f>
        <v>55.42423500000001</v>
      </c>
      <c r="E36" s="13"/>
      <c r="F36" s="13">
        <f>'[3]Ingresos corrientes'!D32</f>
        <v>72.554256000000009</v>
      </c>
      <c r="G36" s="13">
        <f>'[4]Rev-1800-present'!$R32</f>
        <v>1.3715014002000001E-8</v>
      </c>
      <c r="H36" s="14">
        <f t="shared" si="6"/>
        <v>0.23609946465442355</v>
      </c>
      <c r="I36" s="14">
        <f t="shared" si="6"/>
        <v>0.76390053534557645</v>
      </c>
      <c r="K36" s="14"/>
      <c r="L36" s="15">
        <f t="shared" si="0"/>
        <v>78.100529431044777</v>
      </c>
      <c r="M36" s="15">
        <f t="shared" si="0"/>
        <v>166.15577683394019</v>
      </c>
      <c r="N36" s="15">
        <f t="shared" si="0"/>
        <v>241.8859994904081</v>
      </c>
      <c r="O36" s="15">
        <f t="shared" si="0"/>
        <v>381.67129669600035</v>
      </c>
      <c r="P36" s="15">
        <f t="shared" si="0"/>
        <v>845.18849754860639</v>
      </c>
      <c r="R36" s="15">
        <f t="shared" si="1"/>
        <v>1561.3984956116171</v>
      </c>
      <c r="S36" s="15">
        <f t="shared" si="1"/>
        <v>1093.8361583787769</v>
      </c>
      <c r="T36" s="15">
        <f t="shared" si="1"/>
        <v>945.6395597713904</v>
      </c>
      <c r="U36" s="15">
        <f t="shared" si="1"/>
        <v>960.92251240138432</v>
      </c>
      <c r="V36" s="15">
        <f t="shared" si="1"/>
        <v>925.08827845339181</v>
      </c>
      <c r="X36" s="15">
        <f t="shared" si="2"/>
        <v>0</v>
      </c>
      <c r="Y36" s="15">
        <f t="shared" si="2"/>
        <v>0</v>
      </c>
      <c r="Z36" s="15">
        <f t="shared" si="2"/>
        <v>0</v>
      </c>
      <c r="AA36" s="15">
        <f t="shared" si="2"/>
        <v>0</v>
      </c>
      <c r="AB36" s="15">
        <f t="shared" si="2"/>
        <v>0</v>
      </c>
      <c r="AD36" s="16">
        <f t="shared" si="3"/>
        <v>1639.499025042662</v>
      </c>
      <c r="AE36" s="16">
        <f t="shared" si="3"/>
        <v>1259.9919352127172</v>
      </c>
      <c r="AF36" s="16">
        <f t="shared" si="3"/>
        <v>1187.5255592617984</v>
      </c>
      <c r="AG36" s="16">
        <f t="shared" si="3"/>
        <v>1342.5938090973846</v>
      </c>
      <c r="AH36" s="16">
        <f t="shared" si="3"/>
        <v>1770.2767760019983</v>
      </c>
      <c r="AJ36" s="17">
        <f t="shared" si="4"/>
        <v>22.771176842362109</v>
      </c>
      <c r="AK36" s="17">
        <f t="shared" si="5"/>
        <v>17.500162390113193</v>
      </c>
      <c r="AL36" s="17">
        <f t="shared" si="5"/>
        <v>16.493669164622847</v>
      </c>
      <c r="AM36" s="17">
        <f t="shared" si="5"/>
        <v>18.647428627547711</v>
      </c>
      <c r="AN36" s="17">
        <f t="shared" si="5"/>
        <v>24.587562975354135</v>
      </c>
      <c r="AO36" s="11">
        <v>1931</v>
      </c>
      <c r="AP36" s="19">
        <f>AJ36/100*'[1]soc spen &amp; quintile fx 1910 (2)'!$D32</f>
        <v>1.4528953520531398</v>
      </c>
      <c r="AQ36" s="19">
        <f>AK36/100*'[1]soc spen &amp; quintile fx 1910 (2)'!$D32</f>
        <v>1.1165828087316869</v>
      </c>
      <c r="AR36" s="19">
        <f>AL36/100*'[1]soc spen &amp; quintile fx 1910 (2)'!$D32</f>
        <v>1.052364374203197</v>
      </c>
      <c r="AS36" s="19">
        <f>AM36/100*'[1]soc spen &amp; quintile fx 1910 (2)'!$D32</f>
        <v>1.1897831442029385</v>
      </c>
      <c r="AT36" s="19">
        <f>AN36/100*'[1]soc spen &amp; quintile fx 1910 (2)'!$D32</f>
        <v>1.5687883069244235</v>
      </c>
      <c r="AU36" s="20">
        <f t="shared" si="7"/>
        <v>6.3804139861153857</v>
      </c>
      <c r="AV36" s="19">
        <f>'[1]soc spen &amp; quintile fx 1910 (2)'!AP32-AP36</f>
        <v>2.7335679825098258</v>
      </c>
      <c r="AW36" s="19">
        <f>'[1]soc spen &amp; quintile fx 1910 (2)'!AQ32-AQ36</f>
        <v>0.11303811567977617</v>
      </c>
      <c r="AX36" s="19">
        <f>'[1]soc spen &amp; quintile fx 1910 (2)'!AR32-AR36</f>
        <v>-0.46897075578983272</v>
      </c>
      <c r="AY36" s="19">
        <f>'[1]soc spen &amp; quintile fx 1910 (2)'!AS32-AS36</f>
        <v>-0.9023903351977165</v>
      </c>
      <c r="AZ36" s="19">
        <f>'[1]soc spen &amp; quintile fx 1910 (2)'!AT32-AT36</f>
        <v>-1.4752450072020531</v>
      </c>
      <c r="BA36" s="21">
        <f t="shared" si="8"/>
        <v>0</v>
      </c>
      <c r="BB36" s="22">
        <f>'[1]soc spen &amp; quintile fx 1910 (2)'!AW32</f>
        <v>0.1603433715589434</v>
      </c>
      <c r="BC36" s="22">
        <f>'[1]soc spen &amp; quintile fx 1910 (2)'!AX32</f>
        <v>0.13935237736275696</v>
      </c>
      <c r="BE36" s="13">
        <f t="shared" si="9"/>
        <v>1.4907273045158334</v>
      </c>
      <c r="BF36" s="13">
        <f t="shared" si="10"/>
        <v>0.72432221131140806</v>
      </c>
      <c r="BH36" s="11">
        <v>1931</v>
      </c>
      <c r="BI36" s="46">
        <f t="shared" si="11"/>
        <v>2.7335679825098258</v>
      </c>
      <c r="BJ36" s="23">
        <f t="shared" si="12"/>
        <v>-0.46897075578983272</v>
      </c>
      <c r="BK36" s="23">
        <f t="shared" si="13"/>
        <v>-1.4752450072020531</v>
      </c>
    </row>
    <row r="37" spans="1:63" outlineLevel="1">
      <c r="A37" s="11">
        <v>1932</v>
      </c>
      <c r="B37" s="12" t="s">
        <v>141</v>
      </c>
      <c r="C37" s="13">
        <f>'[3]Ingresos corrientes'!C33</f>
        <v>20.595323</v>
      </c>
      <c r="D37" s="13">
        <f>'[3]Ingresos corrientes'!B33</f>
        <v>51.438935999999998</v>
      </c>
      <c r="E37" s="13"/>
      <c r="F37" s="13">
        <f>'[3]Ingresos corrientes'!D33</f>
        <v>72.034258999999992</v>
      </c>
      <c r="G37" s="13">
        <f>'[4]Rev-1800-present'!$R33</f>
        <v>1.63942758E-8</v>
      </c>
      <c r="H37" s="14">
        <f t="shared" si="6"/>
        <v>0.28591011118751153</v>
      </c>
      <c r="I37" s="14">
        <f t="shared" si="6"/>
        <v>0.71408988881248858</v>
      </c>
      <c r="K37" s="14"/>
      <c r="L37" s="15">
        <f t="shared" si="0"/>
        <v>93.899804915789275</v>
      </c>
      <c r="M37" s="15">
        <f t="shared" si="0"/>
        <v>199.76810841101224</v>
      </c>
      <c r="N37" s="15">
        <f t="shared" si="0"/>
        <v>290.8181075016073</v>
      </c>
      <c r="O37" s="15">
        <f t="shared" si="0"/>
        <v>458.88114412019468</v>
      </c>
      <c r="P37" s="15">
        <f t="shared" si="0"/>
        <v>1016.1651350513965</v>
      </c>
      <c r="R37" s="15">
        <f t="shared" si="1"/>
        <v>1449.1255907503682</v>
      </c>
      <c r="S37" s="15">
        <f t="shared" si="1"/>
        <v>1015.18348688677</v>
      </c>
      <c r="T37" s="15">
        <f t="shared" si="1"/>
        <v>877.64301652785491</v>
      </c>
      <c r="U37" s="15">
        <f t="shared" si="1"/>
        <v>891.82704310441102</v>
      </c>
      <c r="V37" s="15">
        <f t="shared" si="1"/>
        <v>858.56948227998441</v>
      </c>
      <c r="X37" s="15">
        <f t="shared" si="2"/>
        <v>0</v>
      </c>
      <c r="Y37" s="15">
        <f t="shared" si="2"/>
        <v>0</v>
      </c>
      <c r="Z37" s="15">
        <f t="shared" si="2"/>
        <v>0</v>
      </c>
      <c r="AA37" s="15">
        <f t="shared" si="2"/>
        <v>0</v>
      </c>
      <c r="AB37" s="15">
        <f t="shared" si="2"/>
        <v>0</v>
      </c>
      <c r="AD37" s="16">
        <f t="shared" si="3"/>
        <v>1543.0253956661575</v>
      </c>
      <c r="AE37" s="16">
        <f t="shared" si="3"/>
        <v>1214.9515952977822</v>
      </c>
      <c r="AF37" s="16">
        <f t="shared" si="3"/>
        <v>1168.4611240294621</v>
      </c>
      <c r="AG37" s="16">
        <f t="shared" si="3"/>
        <v>1350.7081872246058</v>
      </c>
      <c r="AH37" s="16">
        <f t="shared" si="3"/>
        <v>1874.7346173313808</v>
      </c>
      <c r="AJ37" s="17">
        <f t="shared" si="4"/>
        <v>21.57509909663565</v>
      </c>
      <c r="AK37" s="17">
        <f t="shared" si="5"/>
        <v>16.987861081086507</v>
      </c>
      <c r="AL37" s="17">
        <f t="shared" si="5"/>
        <v>16.337815704334773</v>
      </c>
      <c r="AM37" s="17">
        <f t="shared" si="5"/>
        <v>18.886055324725799</v>
      </c>
      <c r="AN37" s="17">
        <f t="shared" si="5"/>
        <v>26.213168793217275</v>
      </c>
      <c r="AO37" s="11">
        <v>1932</v>
      </c>
      <c r="AP37" s="19">
        <f>AJ37/100*'[1]soc spen &amp; quintile fx 1910 (2)'!$D33</f>
        <v>1.4417663361325914</v>
      </c>
      <c r="AQ37" s="19">
        <f>AK37/100*'[1]soc spen &amp; quintile fx 1910 (2)'!$D33</f>
        <v>1.1352219574938973</v>
      </c>
      <c r="AR37" s="19">
        <f>AL37/100*'[1]soc spen &amp; quintile fx 1910 (2)'!$D33</f>
        <v>1.091782363684318</v>
      </c>
      <c r="AS37" s="19">
        <f>AM37/100*'[1]soc spen &amp; quintile fx 1910 (2)'!$D33</f>
        <v>1.262069697458464</v>
      </c>
      <c r="AT37" s="19">
        <f>AN37/100*'[1]soc spen &amp; quintile fx 1910 (2)'!$D33</f>
        <v>1.7517075662153232</v>
      </c>
      <c r="AU37" s="20">
        <f t="shared" si="7"/>
        <v>6.6825479209845939</v>
      </c>
      <c r="AV37" s="19">
        <f>'[1]soc spen &amp; quintile fx 1910 (2)'!AP33-AP37</f>
        <v>3.0013042550341051</v>
      </c>
      <c r="AW37" s="19">
        <f>'[1]soc spen &amp; quintile fx 1910 (2)'!AQ33-AQ37</f>
        <v>0.1334105383970221</v>
      </c>
      <c r="AX37" s="19">
        <f>'[1]soc spen &amp; quintile fx 1910 (2)'!AR33-AR37</f>
        <v>-0.50107218169204337</v>
      </c>
      <c r="AY37" s="19">
        <f>'[1]soc spen &amp; quintile fx 1910 (2)'!AS33-AS37</f>
        <v>-0.97468026179438438</v>
      </c>
      <c r="AZ37" s="19">
        <f>'[1]soc spen &amp; quintile fx 1910 (2)'!AT33-AT37</f>
        <v>-1.658962349944699</v>
      </c>
      <c r="BA37" s="21">
        <f t="shared" si="8"/>
        <v>0</v>
      </c>
      <c r="BB37" s="22">
        <f>'[1]soc spen &amp; quintile fx 1910 (2)'!AW33</f>
        <v>0.15700629360717042</v>
      </c>
      <c r="BC37" s="22">
        <f>'[1]soc spen &amp; quintile fx 1910 (2)'!AX33</f>
        <v>0.1329508883263458</v>
      </c>
      <c r="BE37" s="13">
        <f t="shared" si="9"/>
        <v>1.6044475753427891</v>
      </c>
      <c r="BF37" s="13">
        <f t="shared" si="10"/>
        <v>0.75725333316695831</v>
      </c>
      <c r="BH37" s="11">
        <v>1932</v>
      </c>
      <c r="BI37" s="46">
        <f t="shared" si="11"/>
        <v>3.0013042550341051</v>
      </c>
      <c r="BJ37" s="23">
        <f t="shared" si="12"/>
        <v>-0.50107218169204337</v>
      </c>
      <c r="BK37" s="23">
        <f t="shared" si="13"/>
        <v>-1.658962349944699</v>
      </c>
    </row>
    <row r="38" spans="1:63" outlineLevel="1">
      <c r="A38" s="11">
        <v>1933</v>
      </c>
      <c r="B38" s="12" t="s">
        <v>141</v>
      </c>
      <c r="C38" s="13">
        <f>'[3]Ingresos corrientes'!C34</f>
        <v>19.72841</v>
      </c>
      <c r="D38" s="13">
        <f>'[3]Ingresos corrientes'!B34</f>
        <v>45.574051999999995</v>
      </c>
      <c r="E38" s="13"/>
      <c r="F38" s="13">
        <f>'[3]Ingresos corrientes'!D34</f>
        <v>65.302461999999991</v>
      </c>
      <c r="G38" s="13">
        <f>'[4]Rev-1800-present'!$R34</f>
        <v>1.51E-8</v>
      </c>
      <c r="H38" s="14">
        <f t="shared" si="6"/>
        <v>0.30210821147907108</v>
      </c>
      <c r="I38" s="14">
        <f t="shared" si="6"/>
        <v>0.69789178852092892</v>
      </c>
      <c r="K38" s="14"/>
      <c r="L38" s="15">
        <f t="shared" si="0"/>
        <v>89.947307468725114</v>
      </c>
      <c r="M38" s="15">
        <f t="shared" si="0"/>
        <v>191.35932695286681</v>
      </c>
      <c r="N38" s="15">
        <f t="shared" si="0"/>
        <v>278.57678465231083</v>
      </c>
      <c r="O38" s="15">
        <f t="shared" si="0"/>
        <v>439.565592269288</v>
      </c>
      <c r="P38" s="15">
        <f t="shared" si="0"/>
        <v>973.39198865680919</v>
      </c>
      <c r="R38" s="15">
        <f t="shared" si="1"/>
        <v>1283.9014599249874</v>
      </c>
      <c r="S38" s="15">
        <f t="shared" si="1"/>
        <v>899.43588687213446</v>
      </c>
      <c r="T38" s="15">
        <f t="shared" si="1"/>
        <v>777.57729033659086</v>
      </c>
      <c r="U38" s="15">
        <f t="shared" si="1"/>
        <v>790.14410479732055</v>
      </c>
      <c r="V38" s="15">
        <f t="shared" si="1"/>
        <v>760.67845242835278</v>
      </c>
      <c r="X38" s="15">
        <f t="shared" si="2"/>
        <v>0</v>
      </c>
      <c r="Y38" s="15">
        <f t="shared" si="2"/>
        <v>0</v>
      </c>
      <c r="Z38" s="15">
        <f t="shared" si="2"/>
        <v>0</v>
      </c>
      <c r="AA38" s="15">
        <f t="shared" si="2"/>
        <v>0</v>
      </c>
      <c r="AB38" s="15">
        <f t="shared" si="2"/>
        <v>0</v>
      </c>
      <c r="AD38" s="16">
        <f t="shared" si="3"/>
        <v>1373.8487673937125</v>
      </c>
      <c r="AE38" s="16">
        <f t="shared" si="3"/>
        <v>1090.7952138250012</v>
      </c>
      <c r="AF38" s="16">
        <f t="shared" si="3"/>
        <v>1056.1540749889018</v>
      </c>
      <c r="AG38" s="16">
        <f t="shared" si="3"/>
        <v>1229.7096970666084</v>
      </c>
      <c r="AH38" s="16">
        <f t="shared" si="3"/>
        <v>1734.070441085162</v>
      </c>
      <c r="AJ38" s="17">
        <f t="shared" si="4"/>
        <v>21.18640143145711</v>
      </c>
      <c r="AK38" s="17">
        <f t="shared" si="5"/>
        <v>16.821374978157099</v>
      </c>
      <c r="AL38" s="17">
        <f t="shared" si="5"/>
        <v>16.28716692641008</v>
      </c>
      <c r="AM38" s="17">
        <f t="shared" si="5"/>
        <v>18.963603494461246</v>
      </c>
      <c r="AN38" s="17">
        <f t="shared" si="5"/>
        <v>26.741453169514468</v>
      </c>
      <c r="AO38" s="11">
        <v>1933</v>
      </c>
      <c r="AP38" s="19">
        <f>AJ38/100*'[1]soc spen &amp; quintile fx 1910 (2)'!$D34</f>
        <v>1.4838395999661027</v>
      </c>
      <c r="AQ38" s="19">
        <f>AK38/100*'[1]soc spen &amp; quintile fx 1910 (2)'!$D34</f>
        <v>1.1781246758313586</v>
      </c>
      <c r="AR38" s="19">
        <f>AL38/100*'[1]soc spen &amp; quintile fx 1910 (2)'!$D34</f>
        <v>1.1407101548062819</v>
      </c>
      <c r="AS38" s="19">
        <f>AM38/100*'[1]soc spen &amp; quintile fx 1910 (2)'!$D34</f>
        <v>1.3281607031837444</v>
      </c>
      <c r="AT38" s="19">
        <f>AN38/100*'[1]soc spen &amp; quintile fx 1910 (2)'!$D34</f>
        <v>1.8729007520195748</v>
      </c>
      <c r="AU38" s="20">
        <f t="shared" si="7"/>
        <v>7.0037358858070631</v>
      </c>
      <c r="AV38" s="19">
        <f>'[1]soc spen &amp; quintile fx 1910 (2)'!AP34-AP38</f>
        <v>3.2915330123878275</v>
      </c>
      <c r="AW38" s="19">
        <f>'[1]soc spen &amp; quintile fx 1910 (2)'!AQ34-AQ38</f>
        <v>0.11449639000640066</v>
      </c>
      <c r="AX38" s="19">
        <f>'[1]soc spen &amp; quintile fx 1910 (2)'!AR34-AR38</f>
        <v>-0.56227152292352423</v>
      </c>
      <c r="AY38" s="19">
        <f>'[1]soc spen &amp; quintile fx 1910 (2)'!AS34-AS38</f>
        <v>-1.056351193318239</v>
      </c>
      <c r="AZ38" s="19">
        <f>'[1]soc spen &amp; quintile fx 1910 (2)'!AT34-AT38</f>
        <v>-1.7874066861524649</v>
      </c>
      <c r="BA38" s="21">
        <f t="shared" si="8"/>
        <v>0</v>
      </c>
      <c r="BB38" s="22">
        <f>'[1]soc spen &amp; quintile fx 1910 (2)'!AW34</f>
        <v>0.14780144539937717</v>
      </c>
      <c r="BC38" s="22">
        <f>'[1]soc spen &amp; quintile fx 1910 (2)'!AX34</f>
        <v>0.12112952827729756</v>
      </c>
      <c r="BE38" s="13">
        <f t="shared" si="9"/>
        <v>1.6418726037707934</v>
      </c>
      <c r="BF38" s="13">
        <f t="shared" si="10"/>
        <v>0.76875570299669904</v>
      </c>
      <c r="BH38" s="11">
        <v>1933</v>
      </c>
      <c r="BI38" s="46">
        <f t="shared" si="11"/>
        <v>3.2915330123878275</v>
      </c>
      <c r="BJ38" s="23">
        <f t="shared" si="12"/>
        <v>-0.56227152292352423</v>
      </c>
      <c r="BK38" s="23">
        <f t="shared" si="13"/>
        <v>-1.7874066861524649</v>
      </c>
    </row>
    <row r="39" spans="1:63" outlineLevel="1">
      <c r="A39" s="11">
        <v>1934</v>
      </c>
      <c r="B39" s="12" t="s">
        <v>141</v>
      </c>
      <c r="C39" s="13">
        <f>'[3]Ingresos corrientes'!C35</f>
        <v>24.61853</v>
      </c>
      <c r="D39" s="13">
        <f>'[3]Ingresos corrientes'!B35</f>
        <v>49.693218000000002</v>
      </c>
      <c r="E39" s="13"/>
      <c r="F39" s="13">
        <f>'[3]Ingresos corrientes'!D35</f>
        <v>74.311747999999994</v>
      </c>
      <c r="G39" s="13">
        <f>'[4]Rev-1800-present'!$R35</f>
        <v>1.52E-8</v>
      </c>
      <c r="H39" s="14">
        <f t="shared" si="6"/>
        <v>0.33128718759246523</v>
      </c>
      <c r="I39" s="14">
        <f t="shared" si="6"/>
        <v>0.66871281240753488</v>
      </c>
      <c r="K39" s="14"/>
      <c r="L39" s="15">
        <f t="shared" si="0"/>
        <v>112.24272444348193</v>
      </c>
      <c r="M39" s="15">
        <f t="shared" si="0"/>
        <v>238.79194174132431</v>
      </c>
      <c r="N39" s="15">
        <f t="shared" si="0"/>
        <v>347.62816315488442</v>
      </c>
      <c r="O39" s="15">
        <f t="shared" si="0"/>
        <v>548.52158487426175</v>
      </c>
      <c r="P39" s="15">
        <f t="shared" si="0"/>
        <v>1214.6685857860475</v>
      </c>
      <c r="R39" s="15">
        <f t="shared" si="1"/>
        <v>1399.9456343835891</v>
      </c>
      <c r="S39" s="15">
        <f t="shared" si="1"/>
        <v>980.73051751817729</v>
      </c>
      <c r="T39" s="15">
        <f t="shared" si="1"/>
        <v>847.85785122958805</v>
      </c>
      <c r="U39" s="15">
        <f t="shared" si="1"/>
        <v>861.5605048923037</v>
      </c>
      <c r="V39" s="15">
        <f t="shared" si="1"/>
        <v>829.43162842805316</v>
      </c>
      <c r="X39" s="15">
        <f t="shared" si="2"/>
        <v>0</v>
      </c>
      <c r="Y39" s="15">
        <f t="shared" si="2"/>
        <v>0</v>
      </c>
      <c r="Z39" s="15">
        <f t="shared" si="2"/>
        <v>0</v>
      </c>
      <c r="AA39" s="15">
        <f t="shared" si="2"/>
        <v>0</v>
      </c>
      <c r="AB39" s="15">
        <f t="shared" si="2"/>
        <v>0</v>
      </c>
      <c r="AD39" s="16">
        <f t="shared" si="3"/>
        <v>1512.1883588270709</v>
      </c>
      <c r="AE39" s="16">
        <f t="shared" si="3"/>
        <v>1219.5224592595016</v>
      </c>
      <c r="AF39" s="16">
        <f t="shared" si="3"/>
        <v>1195.4860143844726</v>
      </c>
      <c r="AG39" s="16">
        <f t="shared" si="3"/>
        <v>1410.0820897665653</v>
      </c>
      <c r="AH39" s="16">
        <f t="shared" si="3"/>
        <v>2044.1002142141006</v>
      </c>
      <c r="AJ39" s="17">
        <f t="shared" si="4"/>
        <v>20.486528748528588</v>
      </c>
      <c r="AK39" s="17">
        <f t="shared" si="5"/>
        <v>16.521607096932513</v>
      </c>
      <c r="AL39" s="17">
        <f t="shared" si="5"/>
        <v>16.195970865129581</v>
      </c>
      <c r="AM39" s="17">
        <f t="shared" si="5"/>
        <v>19.103233470329549</v>
      </c>
      <c r="AN39" s="17">
        <f t="shared" si="5"/>
        <v>27.692659819079772</v>
      </c>
      <c r="AO39" s="11">
        <v>1934</v>
      </c>
      <c r="AP39" s="19">
        <f>AJ39/100*'[1]soc spen &amp; quintile fx 1910 (2)'!$D35</f>
        <v>1.2714472733657234</v>
      </c>
      <c r="AQ39" s="19">
        <f>AK39/100*'[1]soc spen &amp; quintile fx 1910 (2)'!$D35</f>
        <v>1.025373920241289</v>
      </c>
      <c r="AR39" s="19">
        <f>AL39/100*'[1]soc spen &amp; quintile fx 1910 (2)'!$D35</f>
        <v>1.005164088496872</v>
      </c>
      <c r="AS39" s="19">
        <f>AM39/100*'[1]soc spen &amp; quintile fx 1910 (2)'!$D35</f>
        <v>1.1855963695198404</v>
      </c>
      <c r="AT39" s="19">
        <f>AN39/100*'[1]soc spen &amp; quintile fx 1910 (2)'!$D35</f>
        <v>1.7186785155949071</v>
      </c>
      <c r="AU39" s="20">
        <f t="shared" si="7"/>
        <v>6.2062601672186313</v>
      </c>
      <c r="AV39" s="19">
        <f>'[1]soc spen &amp; quintile fx 1910 (2)'!AP35-AP39</f>
        <v>3.0383054393527225</v>
      </c>
      <c r="AW39" s="19">
        <f>'[1]soc spen &amp; quintile fx 1910 (2)'!AQ35-AQ39</f>
        <v>9.5825218760575259E-2</v>
      </c>
      <c r="AX39" s="19">
        <f>'[1]soc spen &amp; quintile fx 1910 (2)'!AR35-AR39</f>
        <v>-0.51931119748170107</v>
      </c>
      <c r="AY39" s="19">
        <f>'[1]soc spen &amp; quintile fx 1910 (2)'!AS35-AS39</f>
        <v>-0.96414927228711134</v>
      </c>
      <c r="AZ39" s="19">
        <f>'[1]soc spen &amp; quintile fx 1910 (2)'!AT35-AT39</f>
        <v>-1.6506701883444863</v>
      </c>
      <c r="BA39" s="21">
        <f t="shared" si="8"/>
        <v>0</v>
      </c>
      <c r="BB39" s="22">
        <f>'[1]soc spen &amp; quintile fx 1910 (2)'!AW35</f>
        <v>0.13997719990575777</v>
      </c>
      <c r="BC39" s="22">
        <f>'[1]soc spen &amp; quintile fx 1910 (2)'!AX35</f>
        <v>0.1127333569699667</v>
      </c>
      <c r="BE39" s="13">
        <f t="shared" si="9"/>
        <v>1.7098487055631171</v>
      </c>
      <c r="BF39" s="13">
        <f t="shared" si="10"/>
        <v>0.79056686781516516</v>
      </c>
      <c r="BH39" s="11">
        <v>1934</v>
      </c>
      <c r="BI39" s="46">
        <f t="shared" si="11"/>
        <v>3.0383054393527225</v>
      </c>
      <c r="BJ39" s="23">
        <f t="shared" si="12"/>
        <v>-0.51931119748170107</v>
      </c>
      <c r="BK39" s="23">
        <f t="shared" si="13"/>
        <v>-1.6506701883444863</v>
      </c>
    </row>
    <row r="40" spans="1:63" outlineLevel="1">
      <c r="A40" s="11">
        <v>1935</v>
      </c>
      <c r="B40" s="12" t="s">
        <v>141</v>
      </c>
      <c r="C40" s="13">
        <f>'[3]Ingresos corrientes'!C36</f>
        <v>31.446682000000003</v>
      </c>
      <c r="D40" s="13">
        <f>'[3]Ingresos corrientes'!B36</f>
        <v>59.846022000000005</v>
      </c>
      <c r="E40" s="13"/>
      <c r="F40" s="13">
        <f>'[3]Ingresos corrientes'!D36</f>
        <v>91.292704000000015</v>
      </c>
      <c r="G40" s="13">
        <f>'[4]Rev-1800-present'!$R36</f>
        <v>1.5300000000000001E-8</v>
      </c>
      <c r="H40" s="14">
        <f t="shared" si="6"/>
        <v>0.34445996911209903</v>
      </c>
      <c r="I40" s="14">
        <f t="shared" si="6"/>
        <v>0.65554003088790092</v>
      </c>
      <c r="K40" s="14"/>
      <c r="L40" s="15">
        <f t="shared" ref="L40:P71" si="14">L$7*$C40</f>
        <v>143.37416825406731</v>
      </c>
      <c r="M40" s="15">
        <f t="shared" si="14"/>
        <v>305.02285295271298</v>
      </c>
      <c r="N40" s="15">
        <f t="shared" si="14"/>
        <v>444.04569651298306</v>
      </c>
      <c r="O40" s="15">
        <f t="shared" si="14"/>
        <v>700.65856286613871</v>
      </c>
      <c r="P40" s="15">
        <f t="shared" si="14"/>
        <v>1551.5669194140983</v>
      </c>
      <c r="R40" s="15">
        <f t="shared" ref="R40:V71" si="15">R$7*$D40</f>
        <v>1685.9680376127833</v>
      </c>
      <c r="S40" s="15">
        <f t="shared" si="15"/>
        <v>1181.1032267514699</v>
      </c>
      <c r="T40" s="15">
        <f t="shared" si="15"/>
        <v>1021.0833924572696</v>
      </c>
      <c r="U40" s="15">
        <f t="shared" si="15"/>
        <v>1037.5856305002408</v>
      </c>
      <c r="V40" s="15">
        <f t="shared" si="15"/>
        <v>998.89251451578548</v>
      </c>
      <c r="X40" s="15">
        <f t="shared" ref="X40:AB71" si="16">X$7*$E40</f>
        <v>0</v>
      </c>
      <c r="Y40" s="15">
        <f t="shared" si="16"/>
        <v>0</v>
      </c>
      <c r="Z40" s="15">
        <f t="shared" si="16"/>
        <v>0</v>
      </c>
      <c r="AA40" s="15">
        <f t="shared" si="16"/>
        <v>0</v>
      </c>
      <c r="AB40" s="15">
        <f t="shared" si="16"/>
        <v>0</v>
      </c>
      <c r="AD40" s="16">
        <f t="shared" si="3"/>
        <v>1829.3422058668507</v>
      </c>
      <c r="AE40" s="16">
        <f t="shared" si="3"/>
        <v>1486.126079704183</v>
      </c>
      <c r="AF40" s="16">
        <f t="shared" si="3"/>
        <v>1465.1290889702527</v>
      </c>
      <c r="AG40" s="16">
        <f t="shared" si="3"/>
        <v>1738.2441933663795</v>
      </c>
      <c r="AH40" s="16">
        <f t="shared" si="3"/>
        <v>2550.4594339298837</v>
      </c>
      <c r="AJ40" s="17">
        <f t="shared" si="4"/>
        <v>20.170707814154628</v>
      </c>
      <c r="AK40" s="17">
        <f t="shared" si="5"/>
        <v>16.386335390159353</v>
      </c>
      <c r="AL40" s="17">
        <f t="shared" si="5"/>
        <v>16.154818201241749</v>
      </c>
      <c r="AM40" s="17">
        <f t="shared" si="5"/>
        <v>19.166242172513517</v>
      </c>
      <c r="AN40" s="17">
        <f t="shared" si="5"/>
        <v>28.121896421930753</v>
      </c>
      <c r="AO40" s="11">
        <v>1935</v>
      </c>
      <c r="AP40" s="19">
        <f>AJ40/100*'[1]soc spen &amp; quintile fx 1910 (2)'!$D36</f>
        <v>1.5661820820057957</v>
      </c>
      <c r="AQ40" s="19">
        <f>AK40/100*'[1]soc spen &amp; quintile fx 1910 (2)'!$D36</f>
        <v>1.2723393305908453</v>
      </c>
      <c r="AR40" s="19">
        <f>AL40/100*'[1]soc spen &amp; quintile fx 1910 (2)'!$D36</f>
        <v>1.2543628631163299</v>
      </c>
      <c r="AS40" s="19">
        <f>AM40/100*'[1]soc spen &amp; quintile fx 1910 (2)'!$D36</f>
        <v>1.4881889791150384</v>
      </c>
      <c r="AT40" s="19">
        <f>AN40/100*'[1]soc spen &amp; quintile fx 1910 (2)'!$D36</f>
        <v>2.1835629514767607</v>
      </c>
      <c r="AU40" s="20">
        <f t="shared" si="7"/>
        <v>7.76463620630477</v>
      </c>
      <c r="AV40" s="19">
        <f>'[1]soc spen &amp; quintile fx 1910 (2)'!AP36-AP40</f>
        <v>3.8614196361703854</v>
      </c>
      <c r="AW40" s="19">
        <f>'[1]soc spen &amp; quintile fx 1910 (2)'!AQ36-AQ40</f>
        <v>0.11940800555922149</v>
      </c>
      <c r="AX40" s="19">
        <f>'[1]soc spen &amp; quintile fx 1910 (2)'!AR36-AR40</f>
        <v>-0.65872256511291227</v>
      </c>
      <c r="AY40" s="19">
        <f>'[1]soc spen &amp; quintile fx 1910 (2)'!AS36-AS40</f>
        <v>-1.2200668398941277</v>
      </c>
      <c r="AZ40" s="19">
        <f>'[1]soc spen &amp; quintile fx 1910 (2)'!AT36-AT40</f>
        <v>-2.1020382367225667</v>
      </c>
      <c r="BA40" s="21">
        <f t="shared" si="8"/>
        <v>0</v>
      </c>
      <c r="BB40" s="22">
        <f>'[1]soc spen &amp; quintile fx 1910 (2)'!AW36</f>
        <v>0.13686903828949129</v>
      </c>
      <c r="BC40" s="22">
        <f>'[1]soc spen &amp; quintile fx 1910 (2)'!AX36</f>
        <v>0.10974281624399823</v>
      </c>
      <c r="BE40" s="13">
        <f t="shared" si="9"/>
        <v>1.7407745523109102</v>
      </c>
      <c r="BF40" s="13">
        <f t="shared" si="10"/>
        <v>0.80090487404240918</v>
      </c>
      <c r="BH40" s="11">
        <v>1935</v>
      </c>
      <c r="BI40" s="46">
        <f t="shared" si="11"/>
        <v>3.8614196361703854</v>
      </c>
      <c r="BJ40" s="23">
        <f t="shared" si="12"/>
        <v>-0.65872256511291227</v>
      </c>
      <c r="BK40" s="23">
        <f t="shared" si="13"/>
        <v>-2.1020382367225667</v>
      </c>
    </row>
    <row r="41" spans="1:63" outlineLevel="1">
      <c r="A41" s="11">
        <v>1936</v>
      </c>
      <c r="B41" s="12" t="s">
        <v>141</v>
      </c>
      <c r="C41" s="13">
        <f>'[3]Ingresos corrientes'!C37</f>
        <v>32.289256000000002</v>
      </c>
      <c r="D41" s="13">
        <f>'[3]Ingresos corrientes'!B37</f>
        <v>65.163240999999999</v>
      </c>
      <c r="E41" s="13"/>
      <c r="F41" s="13">
        <f>'[3]Ingresos corrientes'!D37</f>
        <v>97.452496999999994</v>
      </c>
      <c r="G41" s="13">
        <f>'[4]Rev-1800-present'!$R37</f>
        <v>1.7599999999999999E-8</v>
      </c>
      <c r="H41" s="14">
        <f t="shared" si="6"/>
        <v>0.33133328538518619</v>
      </c>
      <c r="I41" s="14">
        <f t="shared" si="6"/>
        <v>0.66866671461481386</v>
      </c>
      <c r="K41" s="14"/>
      <c r="L41" s="15">
        <f t="shared" si="14"/>
        <v>147.21569743169255</v>
      </c>
      <c r="M41" s="15">
        <f t="shared" si="14"/>
        <v>313.19555382156074</v>
      </c>
      <c r="N41" s="15">
        <f t="shared" si="14"/>
        <v>455.94333832758622</v>
      </c>
      <c r="O41" s="15">
        <f t="shared" si="14"/>
        <v>719.43182129602246</v>
      </c>
      <c r="P41" s="15">
        <f t="shared" si="14"/>
        <v>1593.1391891231381</v>
      </c>
      <c r="R41" s="15">
        <f t="shared" si="15"/>
        <v>1835.763479037234</v>
      </c>
      <c r="S41" s="15">
        <f t="shared" si="15"/>
        <v>1286.0422737986441</v>
      </c>
      <c r="T41" s="15">
        <f t="shared" si="15"/>
        <v>1111.8049447595804</v>
      </c>
      <c r="U41" s="15">
        <f t="shared" si="15"/>
        <v>1129.7733790630919</v>
      </c>
      <c r="V41" s="15">
        <f t="shared" si="15"/>
        <v>1087.6424444132331</v>
      </c>
      <c r="X41" s="15">
        <f t="shared" si="16"/>
        <v>0</v>
      </c>
      <c r="Y41" s="15">
        <f t="shared" si="16"/>
        <v>0</v>
      </c>
      <c r="Z41" s="15">
        <f t="shared" si="16"/>
        <v>0</v>
      </c>
      <c r="AA41" s="15">
        <f t="shared" si="16"/>
        <v>0</v>
      </c>
      <c r="AB41" s="15">
        <f t="shared" si="16"/>
        <v>0</v>
      </c>
      <c r="AD41" s="16">
        <f t="shared" si="3"/>
        <v>1982.9791764689267</v>
      </c>
      <c r="AE41" s="16">
        <f t="shared" si="3"/>
        <v>1599.2378276202048</v>
      </c>
      <c r="AF41" s="16">
        <f t="shared" si="3"/>
        <v>1567.7482830871666</v>
      </c>
      <c r="AG41" s="16">
        <f t="shared" si="3"/>
        <v>1849.2052003591143</v>
      </c>
      <c r="AH41" s="16">
        <f t="shared" si="3"/>
        <v>2680.7816335363714</v>
      </c>
      <c r="AJ41" s="17">
        <f t="shared" si="4"/>
        <v>20.485423395352161</v>
      </c>
      <c r="AK41" s="17">
        <f t="shared" si="5"/>
        <v>16.521133654565372</v>
      </c>
      <c r="AL41" s="17">
        <f t="shared" si="5"/>
        <v>16.195826833424277</v>
      </c>
      <c r="AM41" s="17">
        <f t="shared" si="5"/>
        <v>19.10345399677831</v>
      </c>
      <c r="AN41" s="17">
        <f t="shared" si="5"/>
        <v>27.694162119879888</v>
      </c>
      <c r="AO41" s="11">
        <v>1936</v>
      </c>
      <c r="AP41" s="19">
        <f>AJ41/100*'[1]soc spen &amp; quintile fx 1910 (2)'!$D37</f>
        <v>1.5164790496176246</v>
      </c>
      <c r="AQ41" s="19">
        <f>AK41/100*'[1]soc spen &amp; quintile fx 1910 (2)'!$D37</f>
        <v>1.2230136804868488</v>
      </c>
      <c r="AR41" s="19">
        <f>AL41/100*'[1]soc spen &amp; quintile fx 1910 (2)'!$D37</f>
        <v>1.1989321192011735</v>
      </c>
      <c r="AS41" s="19">
        <f>AM41/100*'[1]soc spen &amp; quintile fx 1910 (2)'!$D37</f>
        <v>1.414175689823489</v>
      </c>
      <c r="AT41" s="19">
        <f>AN41/100*'[1]soc spen &amp; quintile fx 1910 (2)'!$D37</f>
        <v>2.0501219740979582</v>
      </c>
      <c r="AU41" s="20">
        <f t="shared" si="7"/>
        <v>7.4027225132270935</v>
      </c>
      <c r="AV41" s="19">
        <f>'[1]soc spen &amp; quintile fx 1910 (2)'!AP37-AP41</f>
        <v>3.6627932419773557</v>
      </c>
      <c r="AW41" s="19">
        <f>'[1]soc spen &amp; quintile fx 1910 (2)'!AQ37-AQ41</f>
        <v>0.10221623813988234</v>
      </c>
      <c r="AX41" s="19">
        <f>'[1]soc spen &amp; quintile fx 1910 (2)'!AR37-AR41</f>
        <v>-0.63271020582945603</v>
      </c>
      <c r="AY41" s="19">
        <f>'[1]soc spen &amp; quintile fx 1910 (2)'!AS37-AS41</f>
        <v>-1.1595437152349204</v>
      </c>
      <c r="AZ41" s="19">
        <f>'[1]soc spen &amp; quintile fx 1910 (2)'!AT37-AT41</f>
        <v>-1.9727555590528629</v>
      </c>
      <c r="BA41" s="21">
        <f t="shared" si="8"/>
        <v>0</v>
      </c>
      <c r="BB41" s="22">
        <f>'[1]soc spen &amp; quintile fx 1910 (2)'!AW37</f>
        <v>0.1366362078507288</v>
      </c>
      <c r="BC41" s="22">
        <f>'[1]soc spen &amp; quintile fx 1910 (2)'!AX37</f>
        <v>0.10932460807102051</v>
      </c>
      <c r="BE41" s="13">
        <f t="shared" si="9"/>
        <v>1.7099566699938917</v>
      </c>
      <c r="BF41" s="13">
        <f t="shared" si="10"/>
        <v>0.7906024943130473</v>
      </c>
      <c r="BH41" s="11">
        <v>1936</v>
      </c>
      <c r="BI41" s="46">
        <f t="shared" si="11"/>
        <v>3.6627932419773557</v>
      </c>
      <c r="BJ41" s="23">
        <f t="shared" si="12"/>
        <v>-0.63271020582945603</v>
      </c>
      <c r="BK41" s="23">
        <f t="shared" si="13"/>
        <v>-1.9727555590528629</v>
      </c>
    </row>
    <row r="42" spans="1:63" outlineLevel="1">
      <c r="A42" s="11">
        <v>1937</v>
      </c>
      <c r="B42" s="12" t="s">
        <v>141</v>
      </c>
      <c r="C42" s="13">
        <f>'[3]Ingresos corrientes'!C38</f>
        <v>25.819845999999998</v>
      </c>
      <c r="D42" s="13">
        <f>'[3]Ingresos corrientes'!B38</f>
        <v>66.726915000000005</v>
      </c>
      <c r="E42" s="13"/>
      <c r="F42" s="13">
        <f>'[3]Ingresos corrientes'!D38</f>
        <v>92.546761000000004</v>
      </c>
      <c r="G42" s="13">
        <f>'[4]Rev-1800-present'!$R38</f>
        <v>2.0400000000000001E-8</v>
      </c>
      <c r="H42" s="14">
        <f t="shared" si="6"/>
        <v>0.27899243280918279</v>
      </c>
      <c r="I42" s="14">
        <f t="shared" si="6"/>
        <v>0.72100756719081727</v>
      </c>
      <c r="K42" s="14"/>
      <c r="L42" s="15">
        <f t="shared" si="14"/>
        <v>117.71985816176428</v>
      </c>
      <c r="M42" s="15">
        <f t="shared" si="14"/>
        <v>250.44432635912727</v>
      </c>
      <c r="N42" s="15">
        <f t="shared" si="14"/>
        <v>364.59145358890191</v>
      </c>
      <c r="O42" s="15">
        <f t="shared" si="14"/>
        <v>575.28791723670611</v>
      </c>
      <c r="P42" s="15">
        <f t="shared" si="14"/>
        <v>1273.9410446535001</v>
      </c>
      <c r="R42" s="15">
        <f t="shared" si="15"/>
        <v>1879.8149347086928</v>
      </c>
      <c r="S42" s="15">
        <f t="shared" si="15"/>
        <v>1316.9024771215547</v>
      </c>
      <c r="T42" s="15">
        <f t="shared" si="15"/>
        <v>1138.4841040296358</v>
      </c>
      <c r="U42" s="15">
        <f t="shared" si="15"/>
        <v>1156.8837135342258</v>
      </c>
      <c r="V42" s="15">
        <f t="shared" si="15"/>
        <v>1113.7417940699731</v>
      </c>
      <c r="X42" s="15">
        <f t="shared" si="16"/>
        <v>0</v>
      </c>
      <c r="Y42" s="15">
        <f t="shared" si="16"/>
        <v>0</v>
      </c>
      <c r="Z42" s="15">
        <f t="shared" si="16"/>
        <v>0</v>
      </c>
      <c r="AA42" s="15">
        <f t="shared" si="16"/>
        <v>0</v>
      </c>
      <c r="AB42" s="15">
        <f t="shared" si="16"/>
        <v>0</v>
      </c>
      <c r="AD42" s="16">
        <f t="shared" si="3"/>
        <v>1997.5347928704571</v>
      </c>
      <c r="AE42" s="16">
        <f t="shared" si="3"/>
        <v>1567.346803480682</v>
      </c>
      <c r="AF42" s="16">
        <f t="shared" si="3"/>
        <v>1503.0755576185377</v>
      </c>
      <c r="AG42" s="16">
        <f t="shared" si="3"/>
        <v>1732.1716307709319</v>
      </c>
      <c r="AH42" s="16">
        <f t="shared" si="3"/>
        <v>2387.6828387234732</v>
      </c>
      <c r="AJ42" s="17">
        <f t="shared" si="4"/>
        <v>21.741137876282735</v>
      </c>
      <c r="AK42" s="17">
        <f t="shared" si="5"/>
        <v>17.058978434842409</v>
      </c>
      <c r="AL42" s="17">
        <f t="shared" si="5"/>
        <v>16.359451186177377</v>
      </c>
      <c r="AM42" s="17">
        <f t="shared" si="5"/>
        <v>18.852929312865591</v>
      </c>
      <c r="AN42" s="17">
        <f t="shared" si="5"/>
        <v>25.987503189831891</v>
      </c>
      <c r="AO42" s="11">
        <v>1937</v>
      </c>
      <c r="AP42" s="19">
        <f>AJ42/100*'[1]soc spen &amp; quintile fx 1910 (2)'!$D38</f>
        <v>1.5639650356460579</v>
      </c>
      <c r="AQ42" s="19">
        <f>AK42/100*'[1]soc spen &amp; quintile fx 1910 (2)'!$D38</f>
        <v>1.2271503896324714</v>
      </c>
      <c r="AR42" s="19">
        <f>AL42/100*'[1]soc spen &amp; quintile fx 1910 (2)'!$D38</f>
        <v>1.1768293731052144</v>
      </c>
      <c r="AS42" s="19">
        <f>AM42/100*'[1]soc spen &amp; quintile fx 1910 (2)'!$D38</f>
        <v>1.3561995895805339</v>
      </c>
      <c r="AT42" s="19">
        <f>AN42/100*'[1]soc spen &amp; quintile fx 1910 (2)'!$D38</f>
        <v>1.8694305046919948</v>
      </c>
      <c r="AU42" s="20">
        <f t="shared" si="7"/>
        <v>7.1935748926562724</v>
      </c>
      <c r="AV42" s="19">
        <f>'[1]soc spen &amp; quintile fx 1910 (2)'!AP38-AP42</f>
        <v>3.4635706466306786</v>
      </c>
      <c r="AW42" s="19">
        <f>'[1]soc spen &amp; quintile fx 1910 (2)'!AQ38-AQ42</f>
        <v>6.1943072601443827E-2</v>
      </c>
      <c r="AX42" s="19">
        <f>'[1]soc spen &amp; quintile fx 1910 (2)'!AR38-AR42</f>
        <v>-0.62487746295769564</v>
      </c>
      <c r="AY42" s="19">
        <f>'[1]soc spen &amp; quintile fx 1910 (2)'!AS38-AS42</f>
        <v>-1.1071168498598933</v>
      </c>
      <c r="AZ42" s="19">
        <f>'[1]soc spen &amp; quintile fx 1910 (2)'!AT38-AT42</f>
        <v>-1.793519406414533</v>
      </c>
      <c r="BA42" s="21">
        <f t="shared" si="8"/>
        <v>0</v>
      </c>
      <c r="BB42" s="22">
        <f>'[1]soc spen &amp; quintile fx 1910 (2)'!AW38</f>
        <v>0.13753208727400415</v>
      </c>
      <c r="BC42" s="22">
        <f>'[1]soc spen &amp; quintile fx 1910 (2)'!AX38</f>
        <v>0.10978577677594234</v>
      </c>
      <c r="BE42" s="13">
        <f t="shared" si="9"/>
        <v>1.5885314790871203</v>
      </c>
      <c r="BF42" s="13">
        <f t="shared" si="10"/>
        <v>0.75246527018366383</v>
      </c>
      <c r="BH42" s="11">
        <v>1937</v>
      </c>
      <c r="BI42" s="46">
        <f t="shared" si="11"/>
        <v>3.4635706466306786</v>
      </c>
      <c r="BJ42" s="23">
        <f t="shared" si="12"/>
        <v>-0.62487746295769564</v>
      </c>
      <c r="BK42" s="23">
        <f t="shared" si="13"/>
        <v>-1.793519406414533</v>
      </c>
    </row>
    <row r="43" spans="1:63" outlineLevel="1">
      <c r="A43" s="11">
        <v>1938</v>
      </c>
      <c r="B43" s="12" t="s">
        <v>141</v>
      </c>
      <c r="C43" s="13">
        <f>'[3]Ingresos corrientes'!C39</f>
        <v>27.568351</v>
      </c>
      <c r="D43" s="13">
        <f>'[3]Ingresos corrientes'!B39</f>
        <v>72.051972000000006</v>
      </c>
      <c r="E43" s="13"/>
      <c r="F43" s="13">
        <f>'[3]Ingresos corrientes'!D39</f>
        <v>99.620323000000013</v>
      </c>
      <c r="G43" s="13">
        <f>'[4]Rev-1800-present'!$R39</f>
        <v>2.1600000000000002E-8</v>
      </c>
      <c r="H43" s="14">
        <f t="shared" si="6"/>
        <v>0.27673420613181504</v>
      </c>
      <c r="I43" s="14">
        <f t="shared" si="6"/>
        <v>0.7232657938681849</v>
      </c>
      <c r="K43" s="14"/>
      <c r="L43" s="15">
        <f t="shared" si="14"/>
        <v>125.69177869897956</v>
      </c>
      <c r="M43" s="15">
        <f t="shared" si="14"/>
        <v>267.40427092504632</v>
      </c>
      <c r="N43" s="15">
        <f t="shared" si="14"/>
        <v>389.28137542489827</v>
      </c>
      <c r="O43" s="15">
        <f t="shared" si="14"/>
        <v>614.24608142281193</v>
      </c>
      <c r="P43" s="15">
        <f t="shared" si="14"/>
        <v>1360.2115935282638</v>
      </c>
      <c r="R43" s="15">
        <f t="shared" si="15"/>
        <v>2029.831186423238</v>
      </c>
      <c r="S43" s="15">
        <f t="shared" si="15"/>
        <v>1421.9962125971642</v>
      </c>
      <c r="T43" s="15">
        <f t="shared" si="15"/>
        <v>1229.3393870522623</v>
      </c>
      <c r="U43" s="15">
        <f t="shared" si="15"/>
        <v>1249.2073541062712</v>
      </c>
      <c r="V43" s="15">
        <f t="shared" si="15"/>
        <v>1202.6225483608748</v>
      </c>
      <c r="X43" s="15">
        <f t="shared" si="16"/>
        <v>0</v>
      </c>
      <c r="Y43" s="15">
        <f t="shared" si="16"/>
        <v>0</v>
      </c>
      <c r="Z43" s="15">
        <f t="shared" si="16"/>
        <v>0</v>
      </c>
      <c r="AA43" s="15">
        <f t="shared" si="16"/>
        <v>0</v>
      </c>
      <c r="AB43" s="15">
        <f t="shared" si="16"/>
        <v>0</v>
      </c>
      <c r="AD43" s="16">
        <f t="shared" si="3"/>
        <v>2155.5229651222176</v>
      </c>
      <c r="AE43" s="16">
        <f t="shared" si="3"/>
        <v>1689.4004835222106</v>
      </c>
      <c r="AF43" s="16">
        <f t="shared" si="3"/>
        <v>1618.6207624771605</v>
      </c>
      <c r="AG43" s="16">
        <f t="shared" si="3"/>
        <v>1863.453435529083</v>
      </c>
      <c r="AH43" s="16">
        <f t="shared" si="3"/>
        <v>2562.8341418891387</v>
      </c>
      <c r="AJ43" s="17">
        <f t="shared" si="4"/>
        <v>21.795345069670503</v>
      </c>
      <c r="AK43" s="17">
        <f t="shared" si="5"/>
        <v>17.082196337048551</v>
      </c>
      <c r="AL43" s="17">
        <f t="shared" si="5"/>
        <v>16.366514588779904</v>
      </c>
      <c r="AM43" s="17">
        <f t="shared" si="5"/>
        <v>18.842114561426872</v>
      </c>
      <c r="AN43" s="17">
        <f t="shared" si="5"/>
        <v>25.913829443074178</v>
      </c>
      <c r="AO43" s="11">
        <v>1938</v>
      </c>
      <c r="AP43" s="19">
        <f>AJ43/100*'[1]soc spen &amp; quintile fx 1910 (2)'!$D39</f>
        <v>1.592410611798277</v>
      </c>
      <c r="AQ43" s="19">
        <f>AK43/100*'[1]soc spen &amp; quintile fx 1910 (2)'!$D39</f>
        <v>1.2480587314853189</v>
      </c>
      <c r="AR43" s="19">
        <f>AL43/100*'[1]soc spen &amp; quintile fx 1910 (2)'!$D39</f>
        <v>1.195769620807313</v>
      </c>
      <c r="AS43" s="19">
        <f>AM43/100*'[1]soc spen &amp; quintile fx 1910 (2)'!$D39</f>
        <v>1.3766418049553086</v>
      </c>
      <c r="AT43" s="19">
        <f>AN43/100*'[1]soc spen &amp; quintile fx 1910 (2)'!$D39</f>
        <v>1.8933151489721194</v>
      </c>
      <c r="AU43" s="20">
        <f t="shared" si="7"/>
        <v>7.3061959180183376</v>
      </c>
      <c r="AV43" s="19">
        <f>'[1]soc spen &amp; quintile fx 1910 (2)'!AP39-AP43</f>
        <v>3.5103670583261817</v>
      </c>
      <c r="AW43" s="19">
        <f>'[1]soc spen &amp; quintile fx 1910 (2)'!AQ39-AQ43</f>
        <v>6.2208858866118266E-2</v>
      </c>
      <c r="AX43" s="19">
        <f>'[1]soc spen &amp; quintile fx 1910 (2)'!AR39-AR43</f>
        <v>-0.63401564989074877</v>
      </c>
      <c r="AY43" s="19">
        <f>'[1]soc spen &amp; quintile fx 1910 (2)'!AS39-AS43</f>
        <v>-1.1227306758927456</v>
      </c>
      <c r="AZ43" s="19">
        <f>'[1]soc spen &amp; quintile fx 1910 (2)'!AT39-AT43</f>
        <v>-1.8158295914088054</v>
      </c>
      <c r="BA43" s="21">
        <f t="shared" si="8"/>
        <v>0</v>
      </c>
      <c r="BB43" s="22">
        <f>'[1]soc spen &amp; quintile fx 1910 (2)'!AW39</f>
        <v>0.13793504198446094</v>
      </c>
      <c r="BC43" s="22">
        <f>'[1]soc spen &amp; quintile fx 1910 (2)'!AX39</f>
        <v>0.1100878790399784</v>
      </c>
      <c r="BE43" s="13">
        <f t="shared" si="9"/>
        <v>1.5833444135283057</v>
      </c>
      <c r="BF43" s="13">
        <f t="shared" si="10"/>
        <v>0.75091789262629605</v>
      </c>
      <c r="BH43" s="11">
        <v>1938</v>
      </c>
      <c r="BI43" s="46">
        <f t="shared" si="11"/>
        <v>3.5103670583261817</v>
      </c>
      <c r="BJ43" s="23">
        <f t="shared" si="12"/>
        <v>-0.63401564989074877</v>
      </c>
      <c r="BK43" s="23">
        <f t="shared" si="13"/>
        <v>-1.8158295914088054</v>
      </c>
    </row>
    <row r="44" spans="1:63" outlineLevel="1">
      <c r="A44" s="11">
        <v>1939</v>
      </c>
      <c r="B44" s="12" t="s">
        <v>141</v>
      </c>
      <c r="C44" s="13">
        <f>'[3]Ingresos corrientes'!C40</f>
        <v>26.591395086965875</v>
      </c>
      <c r="D44" s="13">
        <f>'[3]Ingresos corrientes'!B40</f>
        <v>75.739633922483364</v>
      </c>
      <c r="E44" s="13"/>
      <c r="F44" s="13">
        <f>'[3]Ingresos corrientes'!D40</f>
        <v>102.33102900944924</v>
      </c>
      <c r="G44" s="13">
        <f>'[4]Rev-1800-present'!$R40</f>
        <v>2.37E-8</v>
      </c>
      <c r="H44" s="14">
        <f t="shared" si="6"/>
        <v>0.25985661772745811</v>
      </c>
      <c r="I44" s="14">
        <f t="shared" si="6"/>
        <v>0.74014338227254195</v>
      </c>
      <c r="K44" s="14"/>
      <c r="L44" s="15">
        <f t="shared" si="14"/>
        <v>121.23756500953021</v>
      </c>
      <c r="M44" s="15">
        <f t="shared" si="14"/>
        <v>257.92810807254915</v>
      </c>
      <c r="N44" s="15">
        <f t="shared" si="14"/>
        <v>375.48618174227971</v>
      </c>
      <c r="O44" s="15">
        <f t="shared" si="14"/>
        <v>592.47868077907901</v>
      </c>
      <c r="P44" s="15">
        <f t="shared" si="14"/>
        <v>1312.0089730931493</v>
      </c>
      <c r="R44" s="15">
        <f t="shared" si="15"/>
        <v>2133.7191296323731</v>
      </c>
      <c r="S44" s="15">
        <f t="shared" si="15"/>
        <v>1494.7748075690008</v>
      </c>
      <c r="T44" s="15">
        <f t="shared" si="15"/>
        <v>1292.2576934025958</v>
      </c>
      <c r="U44" s="15">
        <f t="shared" si="15"/>
        <v>1313.1425145904823</v>
      </c>
      <c r="V44" s="15">
        <f t="shared" si="15"/>
        <v>1264.173471335062</v>
      </c>
      <c r="X44" s="15">
        <f t="shared" si="16"/>
        <v>0</v>
      </c>
      <c r="Y44" s="15">
        <f t="shared" si="16"/>
        <v>0</v>
      </c>
      <c r="Z44" s="15">
        <f t="shared" si="16"/>
        <v>0</v>
      </c>
      <c r="AA44" s="15">
        <f t="shared" si="16"/>
        <v>0</v>
      </c>
      <c r="AB44" s="15">
        <f t="shared" si="16"/>
        <v>0</v>
      </c>
      <c r="AD44" s="16">
        <f t="shared" si="3"/>
        <v>2254.9566946419031</v>
      </c>
      <c r="AE44" s="16">
        <f t="shared" si="3"/>
        <v>1752.7029156415499</v>
      </c>
      <c r="AF44" s="16">
        <f t="shared" si="3"/>
        <v>1667.7438751448756</v>
      </c>
      <c r="AG44" s="16">
        <f t="shared" si="3"/>
        <v>1905.6211953695613</v>
      </c>
      <c r="AH44" s="16">
        <f t="shared" si="3"/>
        <v>2576.1824444282111</v>
      </c>
      <c r="AJ44" s="17">
        <f t="shared" si="4"/>
        <v>22.200558350745531</v>
      </c>
      <c r="AK44" s="17">
        <f t="shared" si="5"/>
        <v>17.255756371144535</v>
      </c>
      <c r="AL44" s="17">
        <f t="shared" si="5"/>
        <v>16.419315414007087</v>
      </c>
      <c r="AM44" s="17">
        <f t="shared" si="5"/>
        <v>18.761271399465944</v>
      </c>
      <c r="AN44" s="17">
        <f t="shared" si="5"/>
        <v>25.363098464636902</v>
      </c>
      <c r="AO44" s="11">
        <v>1939</v>
      </c>
      <c r="AP44" s="19">
        <f>AJ44/100*'[1]soc spen &amp; quintile fx 1910 (2)'!$D40</f>
        <v>1.6519265714601277</v>
      </c>
      <c r="AQ44" s="19">
        <f>AK44/100*'[1]soc spen &amp; quintile fx 1910 (2)'!$D40</f>
        <v>1.2839876371478194</v>
      </c>
      <c r="AR44" s="19">
        <f>AL44/100*'[1]soc spen &amp; quintile fx 1910 (2)'!$D40</f>
        <v>1.2217487051028293</v>
      </c>
      <c r="AS44" s="19">
        <f>AM44/100*'[1]soc spen &amp; quintile fx 1910 (2)'!$D40</f>
        <v>1.3960118592292954</v>
      </c>
      <c r="AT44" s="19">
        <f>AN44/100*'[1]soc spen &amp; quintile fx 1910 (2)'!$D40</f>
        <v>1.887248763132404</v>
      </c>
      <c r="AU44" s="20">
        <f t="shared" si="7"/>
        <v>7.4409235360724759</v>
      </c>
      <c r="AV44" s="19">
        <f>'[1]soc spen &amp; quintile fx 1910 (2)'!AP40-AP44</f>
        <v>3.5796317925002041</v>
      </c>
      <c r="AW44" s="19">
        <f>'[1]soc spen &amp; quintile fx 1910 (2)'!AQ40-AQ44</f>
        <v>4.0352792837938578E-2</v>
      </c>
      <c r="AX44" s="19">
        <f>'[1]soc spen &amp; quintile fx 1910 (2)'!AR40-AR44</f>
        <v>-0.66128880811858837</v>
      </c>
      <c r="AY44" s="19">
        <f>'[1]soc spen &amp; quintile fx 1910 (2)'!AS40-AS44</f>
        <v>-1.1465779498110538</v>
      </c>
      <c r="AZ44" s="19">
        <f>'[1]soc spen &amp; quintile fx 1910 (2)'!AT40-AT44</f>
        <v>-1.8121178274085004</v>
      </c>
      <c r="BA44" s="21">
        <f t="shared" si="8"/>
        <v>0</v>
      </c>
      <c r="BB44" s="22">
        <f>'[1]soc spen &amp; quintile fx 1910 (2)'!AW40</f>
        <v>0.13405229549549033</v>
      </c>
      <c r="BC44" s="22">
        <f>'[1]soc spen &amp; quintile fx 1910 (2)'!AX40</f>
        <v>0.10713058289575657</v>
      </c>
      <c r="BE44" s="13">
        <f t="shared" si="9"/>
        <v>1.544711081133139</v>
      </c>
      <c r="BF44" s="13">
        <f t="shared" si="10"/>
        <v>0.73959020104806061</v>
      </c>
      <c r="BH44" s="11">
        <v>1939</v>
      </c>
      <c r="BI44" s="46">
        <f t="shared" si="11"/>
        <v>3.5796317925002041</v>
      </c>
      <c r="BJ44" s="23">
        <f t="shared" si="12"/>
        <v>-0.66128880811858837</v>
      </c>
      <c r="BK44" s="23">
        <f t="shared" si="13"/>
        <v>-1.8121178274085004</v>
      </c>
    </row>
    <row r="45" spans="1:63" outlineLevel="1">
      <c r="A45" s="11">
        <v>1940</v>
      </c>
      <c r="B45" s="12" t="s">
        <v>141</v>
      </c>
      <c r="C45" s="13">
        <f>'[3]Ingresos corrientes'!C41</f>
        <v>28.46335243483259</v>
      </c>
      <c r="D45" s="13">
        <f>'[3]Ingresos corrientes'!B41</f>
        <v>76.313034001040677</v>
      </c>
      <c r="E45" s="13"/>
      <c r="F45" s="13">
        <f>'[3]Ingresos corrientes'!D41</f>
        <v>104.77638643587326</v>
      </c>
      <c r="G45" s="13">
        <f>'[4]Rev-1800-present'!$R41</f>
        <v>2.5399999999999999E-8</v>
      </c>
      <c r="H45" s="14">
        <f t="shared" si="6"/>
        <v>0.27165808445067091</v>
      </c>
      <c r="I45" s="14">
        <f t="shared" si="6"/>
        <v>0.72834191554932914</v>
      </c>
      <c r="K45" s="14"/>
      <c r="L45" s="15">
        <f t="shared" si="14"/>
        <v>129.77233913156573</v>
      </c>
      <c r="M45" s="15">
        <f t="shared" si="14"/>
        <v>276.08550130252803</v>
      </c>
      <c r="N45" s="15">
        <f t="shared" si="14"/>
        <v>401.91932354007167</v>
      </c>
      <c r="O45" s="15">
        <f t="shared" si="14"/>
        <v>634.18746726100426</v>
      </c>
      <c r="P45" s="15">
        <f t="shared" si="14"/>
        <v>1404.3706122480892</v>
      </c>
      <c r="R45" s="15">
        <f t="shared" si="15"/>
        <v>2149.872821605622</v>
      </c>
      <c r="S45" s="15">
        <f t="shared" si="15"/>
        <v>1506.0912603652048</v>
      </c>
      <c r="T45" s="15">
        <f t="shared" si="15"/>
        <v>1302.0409551446808</v>
      </c>
      <c r="U45" s="15">
        <f t="shared" si="15"/>
        <v>1323.0838885056737</v>
      </c>
      <c r="V45" s="15">
        <f t="shared" si="15"/>
        <v>1273.7441165868661</v>
      </c>
      <c r="X45" s="15">
        <f t="shared" si="16"/>
        <v>0</v>
      </c>
      <c r="Y45" s="15">
        <f t="shared" si="16"/>
        <v>0</v>
      </c>
      <c r="Z45" s="15">
        <f t="shared" si="16"/>
        <v>0</v>
      </c>
      <c r="AA45" s="15">
        <f t="shared" si="16"/>
        <v>0</v>
      </c>
      <c r="AB45" s="15">
        <f t="shared" si="16"/>
        <v>0</v>
      </c>
      <c r="AD45" s="16">
        <f t="shared" si="3"/>
        <v>2279.6451607371878</v>
      </c>
      <c r="AE45" s="16">
        <f t="shared" si="3"/>
        <v>1782.1767616677328</v>
      </c>
      <c r="AF45" s="16">
        <f t="shared" si="3"/>
        <v>1703.9602786847524</v>
      </c>
      <c r="AG45" s="16">
        <f t="shared" si="3"/>
        <v>1957.271355766678</v>
      </c>
      <c r="AH45" s="16">
        <f t="shared" si="3"/>
        <v>2678.1147288349553</v>
      </c>
      <c r="AJ45" s="17">
        <f t="shared" si="4"/>
        <v>21.917202934532394</v>
      </c>
      <c r="AK45" s="17">
        <f t="shared" si="5"/>
        <v>17.134390221523866</v>
      </c>
      <c r="AL45" s="17">
        <f t="shared" si="5"/>
        <v>16.382393130095384</v>
      </c>
      <c r="AM45" s="17">
        <f t="shared" si="5"/>
        <v>18.817802981413728</v>
      </c>
      <c r="AN45" s="17">
        <f t="shared" si="5"/>
        <v>25.748210732434622</v>
      </c>
      <c r="AO45" s="11">
        <v>1940</v>
      </c>
      <c r="AP45" s="19">
        <f>AJ45/100*'[1]soc spen &amp; quintile fx 1910 (2)'!$D41</f>
        <v>1.6539328773796493</v>
      </c>
      <c r="AQ45" s="19">
        <f>AK45/100*'[1]soc spen &amp; quintile fx 1910 (2)'!$D41</f>
        <v>1.2930085744007056</v>
      </c>
      <c r="AR45" s="19">
        <f>AL45/100*'[1]soc spen &amp; quintile fx 1910 (2)'!$D41</f>
        <v>1.2362607897074409</v>
      </c>
      <c r="AS45" s="19">
        <f>AM45/100*'[1]soc spen &amp; quintile fx 1910 (2)'!$D41</f>
        <v>1.4200435668720959</v>
      </c>
      <c r="AT45" s="19">
        <f>AN45/100*'[1]soc spen &amp; quintile fx 1910 (2)'!$D41</f>
        <v>1.9430313435194615</v>
      </c>
      <c r="AU45" s="20">
        <f t="shared" si="7"/>
        <v>7.5462771518793534</v>
      </c>
      <c r="AV45" s="19">
        <f>'[1]soc spen &amp; quintile fx 1910 (2)'!AP41-AP45</f>
        <v>3.6394012693103832</v>
      </c>
      <c r="AW45" s="19">
        <f>'[1]soc spen &amp; quintile fx 1910 (2)'!AQ41-AQ45</f>
        <v>5.4162053354678719E-2</v>
      </c>
      <c r="AX45" s="19">
        <f>'[1]soc spen &amp; quintile fx 1910 (2)'!AR41-AR45</f>
        <v>-0.6635447798809746</v>
      </c>
      <c r="AY45" s="19">
        <f>'[1]soc spen &amp; quintile fx 1910 (2)'!AS41-AS45</f>
        <v>-1.1642426603901934</v>
      </c>
      <c r="AZ45" s="19">
        <f>'[1]soc spen &amp; quintile fx 1910 (2)'!AT41-AT45</f>
        <v>-1.8657758823938937</v>
      </c>
      <c r="BA45" s="21">
        <f t="shared" si="8"/>
        <v>0</v>
      </c>
      <c r="BB45" s="22">
        <f>'[1]soc spen &amp; quintile fx 1910 (2)'!AW41</f>
        <v>0.13489314040474668</v>
      </c>
      <c r="BC45" s="22">
        <f>'[1]soc spen &amp; quintile fx 1910 (2)'!AX41</f>
        <v>0.10819570311551002</v>
      </c>
      <c r="BE45" s="13">
        <f t="shared" si="9"/>
        <v>1.5717002105836235</v>
      </c>
      <c r="BF45" s="13">
        <f t="shared" si="10"/>
        <v>0.74746732870203747</v>
      </c>
      <c r="BH45" s="11">
        <v>1940</v>
      </c>
      <c r="BI45" s="46">
        <f t="shared" si="11"/>
        <v>3.6394012693103832</v>
      </c>
      <c r="BJ45" s="23">
        <f t="shared" si="12"/>
        <v>-0.6635447798809746</v>
      </c>
      <c r="BK45" s="23">
        <f t="shared" si="13"/>
        <v>-1.8657758823938937</v>
      </c>
    </row>
    <row r="46" spans="1:63" outlineLevel="1">
      <c r="A46" s="11">
        <v>1941</v>
      </c>
      <c r="B46" s="12" t="s">
        <v>141</v>
      </c>
      <c r="C46" s="13">
        <f>'[3]Ingresos corrientes'!C42</f>
        <v>28.888249999751125</v>
      </c>
      <c r="D46" s="13">
        <f>'[3]Ingresos corrientes'!B42</f>
        <v>77.484517330830784</v>
      </c>
      <c r="E46" s="13"/>
      <c r="F46" s="13">
        <f>'[3]Ingresos corrientes'!D42</f>
        <v>106.37276733058191</v>
      </c>
      <c r="G46" s="13">
        <f>'[4]Rev-1800-present'!$R42</f>
        <v>2.7199999999999999E-8</v>
      </c>
      <c r="H46" s="14">
        <f t="shared" si="6"/>
        <v>0.2715756177516106</v>
      </c>
      <c r="I46" s="14">
        <f t="shared" si="6"/>
        <v>0.72842438224838935</v>
      </c>
      <c r="K46" s="14"/>
      <c r="L46" s="15">
        <f t="shared" si="14"/>
        <v>131.7095652899049</v>
      </c>
      <c r="M46" s="15">
        <f t="shared" si="14"/>
        <v>280.20687307281884</v>
      </c>
      <c r="N46" s="15">
        <f t="shared" si="14"/>
        <v>407.91912775346759</v>
      </c>
      <c r="O46" s="15">
        <f t="shared" si="14"/>
        <v>643.65454290355183</v>
      </c>
      <c r="P46" s="15">
        <f t="shared" si="14"/>
        <v>1425.3348909553692</v>
      </c>
      <c r="R46" s="15">
        <f t="shared" si="15"/>
        <v>2182.8755740796682</v>
      </c>
      <c r="S46" s="15">
        <f t="shared" si="15"/>
        <v>1529.2113056858555</v>
      </c>
      <c r="T46" s="15">
        <f t="shared" si="15"/>
        <v>1322.0286190296624</v>
      </c>
      <c r="U46" s="15">
        <f t="shared" si="15"/>
        <v>1343.3945829969598</v>
      </c>
      <c r="V46" s="15">
        <f t="shared" si="15"/>
        <v>1293.2973949820009</v>
      </c>
      <c r="X46" s="15">
        <f t="shared" si="16"/>
        <v>0</v>
      </c>
      <c r="Y46" s="15">
        <f t="shared" si="16"/>
        <v>0</v>
      </c>
      <c r="Z46" s="15">
        <f t="shared" si="16"/>
        <v>0</v>
      </c>
      <c r="AA46" s="15">
        <f t="shared" si="16"/>
        <v>0</v>
      </c>
      <c r="AB46" s="15">
        <f t="shared" si="16"/>
        <v>0</v>
      </c>
      <c r="AD46" s="16">
        <f t="shared" si="3"/>
        <v>2314.585139369573</v>
      </c>
      <c r="AE46" s="16">
        <f t="shared" si="3"/>
        <v>1809.4181787586742</v>
      </c>
      <c r="AF46" s="16">
        <f t="shared" si="3"/>
        <v>1729.94774678313</v>
      </c>
      <c r="AG46" s="16">
        <f t="shared" si="3"/>
        <v>1987.0491259005116</v>
      </c>
      <c r="AH46" s="16">
        <f t="shared" si="3"/>
        <v>2718.6322859373704</v>
      </c>
      <c r="AJ46" s="17">
        <f t="shared" si="4"/>
        <v>21.919182741122338</v>
      </c>
      <c r="AK46" s="17">
        <f t="shared" si="5"/>
        <v>17.135238207795055</v>
      </c>
      <c r="AL46" s="17">
        <f t="shared" si="5"/>
        <v>16.382651106392366</v>
      </c>
      <c r="AM46" s="17">
        <f t="shared" si="5"/>
        <v>18.817407994792418</v>
      </c>
      <c r="AN46" s="17">
        <f t="shared" si="5"/>
        <v>25.745519949897826</v>
      </c>
      <c r="AO46" s="11">
        <v>1941</v>
      </c>
      <c r="AP46" s="19">
        <f>AJ46/100*'[1]soc spen &amp; quintile fx 1910 (2)'!$D42</f>
        <v>1.5522287944084403</v>
      </c>
      <c r="AQ46" s="19">
        <f>AK46/100*'[1]soc spen &amp; quintile fx 1910 (2)'!$D42</f>
        <v>1.2134489893771132</v>
      </c>
      <c r="AR46" s="19">
        <f>AL46/100*'[1]soc spen &amp; quintile fx 1910 (2)'!$D42</f>
        <v>1.1601537829410622</v>
      </c>
      <c r="AS46" s="19">
        <f>AM46/100*'[1]soc spen &amp; quintile fx 1910 (2)'!$D42</f>
        <v>1.3325735211308696</v>
      </c>
      <c r="AT46" s="19">
        <f>AN46/100*'[1]soc spen &amp; quintile fx 1910 (2)'!$D42</f>
        <v>1.823194681354352</v>
      </c>
      <c r="AU46" s="20">
        <f t="shared" si="7"/>
        <v>7.0815997692118362</v>
      </c>
      <c r="AV46" s="19">
        <f>'[1]soc spen &amp; quintile fx 1910 (2)'!AP42-AP46</f>
        <v>3.405540984507939</v>
      </c>
      <c r="AW46" s="19">
        <f>'[1]soc spen &amp; quintile fx 1910 (2)'!AQ42-AQ46</f>
        <v>5.3798449598492226E-2</v>
      </c>
      <c r="AX46" s="19">
        <f>'[1]soc spen &amp; quintile fx 1910 (2)'!AR42-AR46</f>
        <v>-0.61943928635826107</v>
      </c>
      <c r="AY46" s="19">
        <f>'[1]soc spen &amp; quintile fx 1910 (2)'!AS42-AS46</f>
        <v>-1.0901638638322648</v>
      </c>
      <c r="AZ46" s="19">
        <f>'[1]soc spen &amp; quintile fx 1910 (2)'!AT42-AT46</f>
        <v>-1.7497362839159059</v>
      </c>
      <c r="BA46" s="21">
        <f t="shared" si="8"/>
        <v>0</v>
      </c>
      <c r="BB46" s="22">
        <f>'[1]soc spen &amp; quintile fx 1910 (2)'!AW42</f>
        <v>0.13585431480510943</v>
      </c>
      <c r="BC46" s="22">
        <f>'[1]soc spen &amp; quintile fx 1910 (2)'!AX42</f>
        <v>0.10906405918287421</v>
      </c>
      <c r="BE46" s="13">
        <f t="shared" si="9"/>
        <v>1.5715112152911659</v>
      </c>
      <c r="BF46" s="13">
        <f t="shared" si="10"/>
        <v>0.74741158463253532</v>
      </c>
      <c r="BH46" s="11">
        <v>1941</v>
      </c>
      <c r="BI46" s="46">
        <f t="shared" si="11"/>
        <v>3.405540984507939</v>
      </c>
      <c r="BJ46" s="23">
        <f t="shared" si="12"/>
        <v>-0.61943928635826107</v>
      </c>
      <c r="BK46" s="23">
        <f t="shared" si="13"/>
        <v>-1.7497362839159059</v>
      </c>
    </row>
    <row r="47" spans="1:63" outlineLevel="1">
      <c r="A47" s="11">
        <v>1942</v>
      </c>
      <c r="B47" s="12" t="s">
        <v>141</v>
      </c>
      <c r="C47" s="13">
        <f>'[3]Ingresos corrientes'!C43</f>
        <v>29.904602653539843</v>
      </c>
      <c r="D47" s="13">
        <f>'[3]Ingresos corrientes'!B43</f>
        <v>78.465011894220382</v>
      </c>
      <c r="E47" s="13"/>
      <c r="F47" s="13">
        <f>'[3]Ingresos corrientes'!D43</f>
        <v>108.36961454776022</v>
      </c>
      <c r="G47" s="13">
        <f>'[4]Rev-1800-present'!$R43</f>
        <v>3.03E-8</v>
      </c>
      <c r="H47" s="14">
        <f t="shared" si="6"/>
        <v>0.27595006938370542</v>
      </c>
      <c r="I47" s="14">
        <f t="shared" si="6"/>
        <v>0.72404993061629463</v>
      </c>
      <c r="K47" s="14"/>
      <c r="L47" s="15">
        <f t="shared" si="14"/>
        <v>136.34339967630444</v>
      </c>
      <c r="M47" s="15">
        <f t="shared" si="14"/>
        <v>290.06517182957469</v>
      </c>
      <c r="N47" s="15">
        <f t="shared" si="14"/>
        <v>422.27062665101198</v>
      </c>
      <c r="O47" s="15">
        <f t="shared" si="14"/>
        <v>666.29973611563037</v>
      </c>
      <c r="P47" s="15">
        <f t="shared" si="14"/>
        <v>1475.4813310814627</v>
      </c>
      <c r="R47" s="15">
        <f t="shared" si="15"/>
        <v>2210.4978360059158</v>
      </c>
      <c r="S47" s="15">
        <f t="shared" si="15"/>
        <v>1548.5620537210671</v>
      </c>
      <c r="T47" s="15">
        <f t="shared" si="15"/>
        <v>1338.7576626922764</v>
      </c>
      <c r="U47" s="15">
        <f t="shared" si="15"/>
        <v>1360.3939930789977</v>
      </c>
      <c r="V47" s="15">
        <f t="shared" si="15"/>
        <v>1309.6628717031319</v>
      </c>
      <c r="X47" s="15">
        <f t="shared" si="16"/>
        <v>0</v>
      </c>
      <c r="Y47" s="15">
        <f t="shared" si="16"/>
        <v>0</v>
      </c>
      <c r="Z47" s="15">
        <f t="shared" si="16"/>
        <v>0</v>
      </c>
      <c r="AA47" s="15">
        <f t="shared" si="16"/>
        <v>0</v>
      </c>
      <c r="AB47" s="15">
        <f t="shared" si="16"/>
        <v>0</v>
      </c>
      <c r="AD47" s="16">
        <f t="shared" si="3"/>
        <v>2346.84123568222</v>
      </c>
      <c r="AE47" s="16">
        <f t="shared" si="3"/>
        <v>1838.6272255506417</v>
      </c>
      <c r="AF47" s="16">
        <f t="shared" si="3"/>
        <v>1761.0282893432884</v>
      </c>
      <c r="AG47" s="16">
        <f t="shared" si="3"/>
        <v>2026.6937291946281</v>
      </c>
      <c r="AH47" s="16">
        <f t="shared" si="3"/>
        <v>2785.1442027845947</v>
      </c>
      <c r="AJ47" s="17">
        <f t="shared" si="4"/>
        <v>21.814168316288026</v>
      </c>
      <c r="AK47" s="17">
        <f t="shared" si="5"/>
        <v>17.090258667375107</v>
      </c>
      <c r="AL47" s="17">
        <f t="shared" si="5"/>
        <v>16.368967329105256</v>
      </c>
      <c r="AM47" s="17">
        <f t="shared" si="5"/>
        <v>18.838359179147957</v>
      </c>
      <c r="AN47" s="17">
        <f t="shared" si="5"/>
        <v>25.888246508083661</v>
      </c>
      <c r="AO47" s="11">
        <v>1942</v>
      </c>
      <c r="AP47" s="19">
        <f>AJ47/100*'[1]soc spen &amp; quintile fx 1910 (2)'!$D43</f>
        <v>1.5389698488288415</v>
      </c>
      <c r="AQ47" s="19">
        <f>AK47/100*'[1]soc spen &amp; quintile fx 1910 (2)'!$D43</f>
        <v>1.205702294785062</v>
      </c>
      <c r="AR47" s="19">
        <f>AL47/100*'[1]soc spen &amp; quintile fx 1910 (2)'!$D43</f>
        <v>1.1548158431118223</v>
      </c>
      <c r="AS47" s="19">
        <f>AM47/100*'[1]soc spen &amp; quintile fx 1910 (2)'!$D43</f>
        <v>1.3290292051368047</v>
      </c>
      <c r="AT47" s="19">
        <f>AN47/100*'[1]soc spen &amp; quintile fx 1910 (2)'!$D43</f>
        <v>1.8263923811957097</v>
      </c>
      <c r="AU47" s="20">
        <f t="shared" si="7"/>
        <v>7.0549095730582403</v>
      </c>
      <c r="AV47" s="19">
        <f>'[1]soc spen &amp; quintile fx 1910 (2)'!AP43-AP47</f>
        <v>3.416755887876568</v>
      </c>
      <c r="AW47" s="19">
        <f>'[1]soc spen &amp; quintile fx 1910 (2)'!AQ43-AQ47</f>
        <v>5.2308866154391787E-2</v>
      </c>
      <c r="AX47" s="19">
        <f>'[1]soc spen &amp; quintile fx 1910 (2)'!AR43-AR47</f>
        <v>-0.62156931073706101</v>
      </c>
      <c r="AY47" s="19">
        <f>'[1]soc spen &amp; quintile fx 1910 (2)'!AS43-AS47</f>
        <v>-1.0922435670751161</v>
      </c>
      <c r="AZ47" s="19">
        <f>'[1]soc spen &amp; quintile fx 1910 (2)'!AT43-AT47</f>
        <v>-1.7552518762187832</v>
      </c>
      <c r="BA47" s="21">
        <f t="shared" si="8"/>
        <v>0</v>
      </c>
      <c r="BB47" s="22">
        <f>'[1]soc spen &amp; quintile fx 1910 (2)'!AW43</f>
        <v>0.13341015957498908</v>
      </c>
      <c r="BC47" s="22">
        <f>'[1]soc spen &amp; quintile fx 1910 (2)'!AX43</f>
        <v>0.10760210728071205</v>
      </c>
      <c r="BE47" s="13">
        <f t="shared" si="9"/>
        <v>1.581544271400213</v>
      </c>
      <c r="BF47" s="13">
        <f t="shared" si="10"/>
        <v>0.75038237038278499</v>
      </c>
      <c r="BH47" s="11">
        <v>1942</v>
      </c>
      <c r="BI47" s="46">
        <f t="shared" si="11"/>
        <v>3.416755887876568</v>
      </c>
      <c r="BJ47" s="23">
        <f t="shared" si="12"/>
        <v>-0.62156931073706101</v>
      </c>
      <c r="BK47" s="23">
        <f t="shared" si="13"/>
        <v>-1.7552518762187832</v>
      </c>
    </row>
    <row r="48" spans="1:63" outlineLevel="1">
      <c r="A48" s="11">
        <v>1943</v>
      </c>
      <c r="B48" s="12" t="s">
        <v>141</v>
      </c>
      <c r="C48" s="13">
        <f>'[3]Ingresos corrientes'!C44</f>
        <v>32.518547683368226</v>
      </c>
      <c r="D48" s="13">
        <f>'[3]Ingresos corrientes'!B44</f>
        <v>72.561544312426207</v>
      </c>
      <c r="E48" s="13"/>
      <c r="F48" s="13">
        <f>'[3]Ingresos corrientes'!D44</f>
        <v>105.08009199579443</v>
      </c>
      <c r="G48" s="13">
        <f>'[4]Rev-1800-present'!$R44</f>
        <v>3.1499999999999998E-8</v>
      </c>
      <c r="H48" s="14">
        <f t="shared" si="6"/>
        <v>0.30946440058950175</v>
      </c>
      <c r="I48" s="14">
        <f t="shared" si="6"/>
        <v>0.69053559941049825</v>
      </c>
      <c r="K48" s="14"/>
      <c r="L48" s="15">
        <f t="shared" si="14"/>
        <v>148.2611019799528</v>
      </c>
      <c r="M48" s="15">
        <f t="shared" si="14"/>
        <v>315.41961050961783</v>
      </c>
      <c r="N48" s="15">
        <f t="shared" si="14"/>
        <v>459.18107212875094</v>
      </c>
      <c r="O48" s="15">
        <f t="shared" si="14"/>
        <v>724.5406331365192</v>
      </c>
      <c r="P48" s="15">
        <f t="shared" si="14"/>
        <v>1604.4523505819816</v>
      </c>
      <c r="R48" s="15">
        <f t="shared" si="15"/>
        <v>2044.1867376009423</v>
      </c>
      <c r="S48" s="15">
        <f t="shared" si="15"/>
        <v>1432.0529796529561</v>
      </c>
      <c r="T48" s="15">
        <f t="shared" si="15"/>
        <v>1238.0336295112588</v>
      </c>
      <c r="U48" s="15">
        <f t="shared" si="15"/>
        <v>1258.0421085545152</v>
      </c>
      <c r="V48" s="15">
        <f t="shared" si="15"/>
        <v>1211.1278416364585</v>
      </c>
      <c r="X48" s="15">
        <f t="shared" si="16"/>
        <v>0</v>
      </c>
      <c r="Y48" s="15">
        <f t="shared" si="16"/>
        <v>0</v>
      </c>
      <c r="Z48" s="15">
        <f t="shared" si="16"/>
        <v>0</v>
      </c>
      <c r="AA48" s="15">
        <f t="shared" si="16"/>
        <v>0</v>
      </c>
      <c r="AB48" s="15">
        <f t="shared" si="16"/>
        <v>0</v>
      </c>
      <c r="AD48" s="16">
        <f t="shared" si="3"/>
        <v>2192.4478395808951</v>
      </c>
      <c r="AE48" s="16">
        <f t="shared" si="3"/>
        <v>1747.4725901625739</v>
      </c>
      <c r="AF48" s="16">
        <f t="shared" si="3"/>
        <v>1697.2147016400097</v>
      </c>
      <c r="AG48" s="16">
        <f t="shared" si="3"/>
        <v>1982.5827416910342</v>
      </c>
      <c r="AH48" s="16">
        <f t="shared" si="3"/>
        <v>2815.5801922184401</v>
      </c>
      <c r="AJ48" s="17">
        <f t="shared" si="4"/>
        <v>21.009920616190332</v>
      </c>
      <c r="AK48" s="17">
        <f t="shared" si="5"/>
        <v>16.745785115372424</v>
      </c>
      <c r="AL48" s="17">
        <f t="shared" si="5"/>
        <v>16.264170807778104</v>
      </c>
      <c r="AM48" s="17">
        <f t="shared" si="5"/>
        <v>18.998812772631393</v>
      </c>
      <c r="AN48" s="17">
        <f t="shared" si="5"/>
        <v>26.981310688027747</v>
      </c>
      <c r="AO48" s="11">
        <v>1943</v>
      </c>
      <c r="AP48" s="19">
        <f>AJ48/100*'[1]soc spen &amp; quintile fx 1910 (2)'!$D44</f>
        <v>1.5615236338408847</v>
      </c>
      <c r="AQ48" s="19">
        <f>AK48/100*'[1]soc spen &amp; quintile fx 1910 (2)'!$D44</f>
        <v>1.244599620463319</v>
      </c>
      <c r="AR48" s="19">
        <f>AL48/100*'[1]soc spen &amp; quintile fx 1910 (2)'!$D44</f>
        <v>1.2088045245444456</v>
      </c>
      <c r="AS48" s="19">
        <f>AM48/100*'[1]soc spen &amp; quintile fx 1910 (2)'!$D44</f>
        <v>1.4120517493302855</v>
      </c>
      <c r="AT48" s="19">
        <f>AN48/100*'[1]soc spen &amp; quintile fx 1910 (2)'!$D44</f>
        <v>2.0053361971721082</v>
      </c>
      <c r="AU48" s="20">
        <f t="shared" si="7"/>
        <v>7.4323157253510441</v>
      </c>
      <c r="AV48" s="19">
        <f>'[1]soc spen &amp; quintile fx 1910 (2)'!AP44-AP48</f>
        <v>3.5946104284836959</v>
      </c>
      <c r="AW48" s="19">
        <f>'[1]soc spen &amp; quintile fx 1910 (2)'!AQ44-AQ48</f>
        <v>9.8901574500597E-2</v>
      </c>
      <c r="AX48" s="19">
        <f>'[1]soc spen &amp; quintile fx 1910 (2)'!AR44-AR48</f>
        <v>-0.62548871382008608</v>
      </c>
      <c r="AY48" s="19">
        <f>'[1]soc spen &amp; quintile fx 1910 (2)'!AS44-AS48</f>
        <v>-1.1450088535755141</v>
      </c>
      <c r="AZ48" s="19">
        <f>'[1]soc spen &amp; quintile fx 1910 (2)'!AT44-AT48</f>
        <v>-1.9230144355886936</v>
      </c>
      <c r="BA48" s="21">
        <f t="shared" si="8"/>
        <v>0</v>
      </c>
      <c r="BB48" s="22">
        <f>'[1]soc spen &amp; quintile fx 1910 (2)'!AW44</f>
        <v>0.14112725914490087</v>
      </c>
      <c r="BC48" s="22">
        <f>'[1]soc spen &amp; quintile fx 1910 (2)'!AX44</f>
        <v>0.11313045853221641</v>
      </c>
      <c r="BE48" s="13">
        <f t="shared" si="9"/>
        <v>1.6589416704308302</v>
      </c>
      <c r="BF48" s="13">
        <f t="shared" si="10"/>
        <v>0.77411862257322694</v>
      </c>
      <c r="BH48" s="11">
        <v>1943</v>
      </c>
      <c r="BI48" s="46">
        <f t="shared" si="11"/>
        <v>3.5946104284836959</v>
      </c>
      <c r="BJ48" s="23">
        <f t="shared" si="12"/>
        <v>-0.62548871382008608</v>
      </c>
      <c r="BK48" s="23">
        <f t="shared" si="13"/>
        <v>-1.9230144355886936</v>
      </c>
    </row>
    <row r="49" spans="1:63" outlineLevel="1">
      <c r="A49" s="11">
        <v>1944</v>
      </c>
      <c r="B49" s="12" t="s">
        <v>141</v>
      </c>
      <c r="C49" s="13">
        <f>'[3]Ingresos corrientes'!C45</f>
        <v>33.502017556522524</v>
      </c>
      <c r="D49" s="13">
        <f>'[3]Ingresos corrientes'!B45</f>
        <v>82.037782476005177</v>
      </c>
      <c r="E49" s="13"/>
      <c r="F49" s="13">
        <f>'[3]Ingresos corrientes'!D45</f>
        <v>115.53980003252769</v>
      </c>
      <c r="G49" s="13">
        <f>'[4]Rev-1800-present'!$R45</f>
        <v>3.2399999999999999E-8</v>
      </c>
      <c r="H49" s="14">
        <f t="shared" si="6"/>
        <v>0.2899608407413789</v>
      </c>
      <c r="I49" s="14">
        <f t="shared" si="6"/>
        <v>0.71003915925862116</v>
      </c>
      <c r="K49" s="14"/>
      <c r="L49" s="15">
        <f t="shared" si="14"/>
        <v>152.7450146250589</v>
      </c>
      <c r="M49" s="15">
        <f t="shared" si="14"/>
        <v>324.95895671162947</v>
      </c>
      <c r="N49" s="15">
        <f t="shared" si="14"/>
        <v>473.0682467700799</v>
      </c>
      <c r="O49" s="15">
        <f t="shared" si="14"/>
        <v>746.45317029851412</v>
      </c>
      <c r="P49" s="15">
        <f t="shared" si="14"/>
        <v>1652.9763672469701</v>
      </c>
      <c r="R49" s="15">
        <f t="shared" si="15"/>
        <v>2311.1490874226329</v>
      </c>
      <c r="S49" s="15">
        <f t="shared" si="15"/>
        <v>1619.0731874867959</v>
      </c>
      <c r="T49" s="15">
        <f t="shared" si="15"/>
        <v>1399.715711100579</v>
      </c>
      <c r="U49" s="15">
        <f t="shared" si="15"/>
        <v>1422.3372149147597</v>
      </c>
      <c r="V49" s="15">
        <f t="shared" si="15"/>
        <v>1369.2961383925542</v>
      </c>
      <c r="X49" s="15">
        <f t="shared" si="16"/>
        <v>0</v>
      </c>
      <c r="Y49" s="15">
        <f t="shared" si="16"/>
        <v>0</v>
      </c>
      <c r="Z49" s="15">
        <f t="shared" si="16"/>
        <v>0</v>
      </c>
      <c r="AA49" s="15">
        <f t="shared" si="16"/>
        <v>0</v>
      </c>
      <c r="AB49" s="15">
        <f t="shared" si="16"/>
        <v>0</v>
      </c>
      <c r="AD49" s="16">
        <f t="shared" si="3"/>
        <v>2463.8941020476918</v>
      </c>
      <c r="AE49" s="16">
        <f t="shared" si="3"/>
        <v>1944.0321441984254</v>
      </c>
      <c r="AF49" s="16">
        <f t="shared" si="3"/>
        <v>1872.7839578706589</v>
      </c>
      <c r="AG49" s="16">
        <f t="shared" si="3"/>
        <v>2168.790385213274</v>
      </c>
      <c r="AH49" s="16">
        <f t="shared" si="3"/>
        <v>3022.2725056395243</v>
      </c>
      <c r="AJ49" s="17">
        <f t="shared" si="4"/>
        <v>21.477883860238837</v>
      </c>
      <c r="AK49" s="17">
        <f t="shared" si="5"/>
        <v>16.946222071380511</v>
      </c>
      <c r="AL49" s="17">
        <f t="shared" si="5"/>
        <v>16.32514819083968</v>
      </c>
      <c r="AM49" s="17">
        <f t="shared" si="5"/>
        <v>18.905450511083576</v>
      </c>
      <c r="AN49" s="17">
        <f t="shared" si="5"/>
        <v>26.345295366457382</v>
      </c>
      <c r="AO49" s="11">
        <v>1944</v>
      </c>
      <c r="AP49" s="19">
        <f>AJ49/100*'[1]soc spen &amp; quintile fx 1910 (2)'!$D45</f>
        <v>1.5622120682737997</v>
      </c>
      <c r="AQ49" s="19">
        <f>AK49/100*'[1]soc spen &amp; quintile fx 1910 (2)'!$D45</f>
        <v>1.2325978110240174</v>
      </c>
      <c r="AR49" s="19">
        <f>AL49/100*'[1]soc spen &amp; quintile fx 1910 (2)'!$D45</f>
        <v>1.1874234764487799</v>
      </c>
      <c r="AS49" s="19">
        <f>AM49/100*'[1]soc spen &amp; quintile fx 1910 (2)'!$D45</f>
        <v>1.3751039504987534</v>
      </c>
      <c r="AT49" s="19">
        <f>AN49/100*'[1]soc spen &amp; quintile fx 1910 (2)'!$D45</f>
        <v>1.9162473655009267</v>
      </c>
      <c r="AU49" s="20">
        <f t="shared" si="7"/>
        <v>7.2735846717462769</v>
      </c>
      <c r="AV49" s="19">
        <f>'[1]soc spen &amp; quintile fx 1910 (2)'!AP45-AP49</f>
        <v>3.4985870048832073</v>
      </c>
      <c r="AW49" s="19">
        <f>'[1]soc spen &amp; quintile fx 1910 (2)'!AQ45-AQ49</f>
        <v>7.8263842318231136E-2</v>
      </c>
      <c r="AX49" s="19">
        <f>'[1]soc spen &amp; quintile fx 1910 (2)'!AR45-AR49</f>
        <v>-0.62146775439417379</v>
      </c>
      <c r="AY49" s="19">
        <f>'[1]soc spen &amp; quintile fx 1910 (2)'!AS45-AS49</f>
        <v>-1.1179420617291804</v>
      </c>
      <c r="AZ49" s="19">
        <f>'[1]soc spen &amp; quintile fx 1910 (2)'!AT45-AT49</f>
        <v>-1.8374410310780842</v>
      </c>
      <c r="BA49" s="21">
        <f t="shared" si="8"/>
        <v>0</v>
      </c>
      <c r="BB49" s="22">
        <f>'[1]soc spen &amp; quintile fx 1910 (2)'!AW45</f>
        <v>0.13924469945590365</v>
      </c>
      <c r="BC49" s="22">
        <f>'[1]soc spen &amp; quintile fx 1910 (2)'!AX45</f>
        <v>0.11183129657458499</v>
      </c>
      <c r="BE49" s="13">
        <f t="shared" si="9"/>
        <v>1.6137859857982899</v>
      </c>
      <c r="BF49" s="13">
        <f t="shared" si="10"/>
        <v>0.76009109170488576</v>
      </c>
      <c r="BH49" s="11">
        <v>1944</v>
      </c>
      <c r="BI49" s="46">
        <f t="shared" si="11"/>
        <v>3.4985870048832073</v>
      </c>
      <c r="BJ49" s="23">
        <f t="shared" si="12"/>
        <v>-0.62146775439417379</v>
      </c>
      <c r="BK49" s="23">
        <f t="shared" si="13"/>
        <v>-1.8374410310780842</v>
      </c>
    </row>
    <row r="50" spans="1:63" outlineLevel="1">
      <c r="A50" s="11">
        <v>1945</v>
      </c>
      <c r="B50" s="12" t="s">
        <v>141</v>
      </c>
      <c r="C50" s="13">
        <f>'[3]Ingresos corrientes'!C46</f>
        <v>42.716999999999999</v>
      </c>
      <c r="D50" s="13">
        <f>'[3]Ingresos corrientes'!B46</f>
        <v>100.55155352960377</v>
      </c>
      <c r="E50" s="13"/>
      <c r="F50" s="13">
        <f>'[3]Ingresos corrientes'!D46</f>
        <v>143.26855352960376</v>
      </c>
      <c r="G50" s="13">
        <f>'[4]Rev-1800-present'!$R46</f>
        <v>3.7300000000000003E-8</v>
      </c>
      <c r="H50" s="14">
        <f t="shared" si="6"/>
        <v>0.29816033559083382</v>
      </c>
      <c r="I50" s="14">
        <f t="shared" si="6"/>
        <v>0.70183966440916612</v>
      </c>
      <c r="K50" s="14"/>
      <c r="L50" s="15">
        <f t="shared" si="14"/>
        <v>194.75868218176379</v>
      </c>
      <c r="M50" s="15">
        <f t="shared" si="14"/>
        <v>414.34136706635815</v>
      </c>
      <c r="N50" s="15">
        <f t="shared" si="14"/>
        <v>603.18923369864888</v>
      </c>
      <c r="O50" s="15">
        <f t="shared" si="14"/>
        <v>951.77074102612301</v>
      </c>
      <c r="P50" s="15">
        <f t="shared" si="14"/>
        <v>2107.6399760271061</v>
      </c>
      <c r="R50" s="15">
        <f t="shared" si="15"/>
        <v>2832.7146854175667</v>
      </c>
      <c r="S50" s="15">
        <f t="shared" si="15"/>
        <v>1984.4554468246554</v>
      </c>
      <c r="T50" s="15">
        <f t="shared" si="15"/>
        <v>1715.5947540649661</v>
      </c>
      <c r="U50" s="15">
        <f t="shared" si="15"/>
        <v>1743.3213366594796</v>
      </c>
      <c r="V50" s="15">
        <f t="shared" si="15"/>
        <v>1678.3102834078848</v>
      </c>
      <c r="X50" s="15">
        <f t="shared" si="16"/>
        <v>0</v>
      </c>
      <c r="Y50" s="15">
        <f t="shared" si="16"/>
        <v>0</v>
      </c>
      <c r="Z50" s="15">
        <f t="shared" si="16"/>
        <v>0</v>
      </c>
      <c r="AA50" s="15">
        <f t="shared" si="16"/>
        <v>0</v>
      </c>
      <c r="AB50" s="15">
        <f t="shared" si="16"/>
        <v>0</v>
      </c>
      <c r="AD50" s="16">
        <f t="shared" si="3"/>
        <v>3027.4733675993302</v>
      </c>
      <c r="AE50" s="16">
        <f t="shared" si="3"/>
        <v>2398.7968138910137</v>
      </c>
      <c r="AF50" s="16">
        <f t="shared" si="3"/>
        <v>2318.7839877636152</v>
      </c>
      <c r="AG50" s="16">
        <f t="shared" si="3"/>
        <v>2695.0920776856028</v>
      </c>
      <c r="AH50" s="16">
        <f t="shared" si="3"/>
        <v>3785.9502594349906</v>
      </c>
      <c r="AJ50" s="17">
        <f t="shared" si="4"/>
        <v>21.281124911831952</v>
      </c>
      <c r="AK50" s="17">
        <f t="shared" si="5"/>
        <v>16.861946724571563</v>
      </c>
      <c r="AL50" s="17">
        <f t="shared" si="5"/>
        <v>16.299509754658239</v>
      </c>
      <c r="AM50" s="17">
        <f t="shared" si="5"/>
        <v>18.944705432568675</v>
      </c>
      <c r="AN50" s="17">
        <f t="shared" si="5"/>
        <v>26.612713176369564</v>
      </c>
      <c r="AO50" s="11">
        <v>1945</v>
      </c>
      <c r="AP50" s="19">
        <f>AJ50/100*'[1]soc spen &amp; quintile fx 1910 (2)'!$D46</f>
        <v>1.3378990124642431</v>
      </c>
      <c r="AQ50" s="19">
        <f>AK50/100*'[1]soc spen &amp; quintile fx 1910 (2)'!$D46</f>
        <v>1.0600746889317969</v>
      </c>
      <c r="AR50" s="19">
        <f>AL50/100*'[1]soc spen &amp; quintile fx 1910 (2)'!$D46</f>
        <v>1.0247154741469597</v>
      </c>
      <c r="AS50" s="19">
        <f>AM50/100*'[1]soc spen &amp; quintile fx 1910 (2)'!$D46</f>
        <v>1.1910132943943954</v>
      </c>
      <c r="AT50" s="19">
        <f>AN50/100*'[1]soc spen &amp; quintile fx 1910 (2)'!$D46</f>
        <v>1.6730846148956688</v>
      </c>
      <c r="AU50" s="20">
        <f t="shared" si="7"/>
        <v>6.2867870848330645</v>
      </c>
      <c r="AV50" s="19">
        <f>'[1]soc spen &amp; quintile fx 1910 (2)'!AP46-AP50</f>
        <v>2.995856344684305</v>
      </c>
      <c r="AW50" s="19">
        <f>'[1]soc spen &amp; quintile fx 1910 (2)'!AQ46-AQ50</f>
        <v>8.4820256330399024E-2</v>
      </c>
      <c r="AX50" s="19">
        <f>'[1]soc spen &amp; quintile fx 1910 (2)'!AR46-AR50</f>
        <v>-0.52187711721955843</v>
      </c>
      <c r="AY50" s="19">
        <f>'[1]soc spen &amp; quintile fx 1910 (2)'!AS46-AS50</f>
        <v>-0.95815553007757059</v>
      </c>
      <c r="AZ50" s="19">
        <f>'[1]soc spen &amp; quintile fx 1910 (2)'!AT46-AT50</f>
        <v>-1.6006439537175741</v>
      </c>
      <c r="BA50" s="21">
        <f t="shared" si="8"/>
        <v>0</v>
      </c>
      <c r="BB50" s="22">
        <f>'[1]soc spen &amp; quintile fx 1910 (2)'!AW46</f>
        <v>0.14406351500459127</v>
      </c>
      <c r="BC50" s="22">
        <f>'[1]soc spen &amp; quintile fx 1910 (2)'!AX46</f>
        <v>0.11602832081833306</v>
      </c>
      <c r="BE50" s="13">
        <f t="shared" si="9"/>
        <v>1.6327308966310419</v>
      </c>
      <c r="BF50" s="13">
        <f t="shared" si="10"/>
        <v>0.76591391771757245</v>
      </c>
      <c r="BH50" s="11">
        <v>1945</v>
      </c>
      <c r="BI50" s="46">
        <f t="shared" si="11"/>
        <v>2.995856344684305</v>
      </c>
      <c r="BJ50" s="23">
        <f t="shared" si="12"/>
        <v>-0.52187711721955843</v>
      </c>
      <c r="BK50" s="23">
        <f t="shared" si="13"/>
        <v>-1.6006439537175741</v>
      </c>
    </row>
    <row r="51" spans="1:63" outlineLevel="1">
      <c r="A51" s="11">
        <v>1946</v>
      </c>
      <c r="B51" s="12" t="s">
        <v>141</v>
      </c>
      <c r="C51" s="13">
        <f>'[3]Ingresos corrientes'!C47</f>
        <v>54.742999999999995</v>
      </c>
      <c r="D51" s="13">
        <f>'[3]Ingresos corrientes'!B47</f>
        <v>142.12747847770743</v>
      </c>
      <c r="E51" s="13"/>
      <c r="F51" s="13">
        <f>'[3]Ingresos corrientes'!D47</f>
        <v>196.87047847770742</v>
      </c>
      <c r="G51" s="13">
        <f>'[4]Rev-1800-present'!$R47</f>
        <v>3.8700000000000002E-8</v>
      </c>
      <c r="H51" s="14">
        <f t="shared" si="6"/>
        <v>0.27806606873360551</v>
      </c>
      <c r="I51" s="14">
        <f t="shared" si="6"/>
        <v>0.72193393126639449</v>
      </c>
      <c r="K51" s="14"/>
      <c r="L51" s="15">
        <f t="shared" si="14"/>
        <v>249.58856049526639</v>
      </c>
      <c r="M51" s="15">
        <f t="shared" si="14"/>
        <v>530.98975717661926</v>
      </c>
      <c r="N51" s="15">
        <f t="shared" si="14"/>
        <v>773.00344641161905</v>
      </c>
      <c r="O51" s="15">
        <f t="shared" si="14"/>
        <v>1219.7201506658485</v>
      </c>
      <c r="P51" s="15">
        <f t="shared" si="14"/>
        <v>2700.998085250646</v>
      </c>
      <c r="R51" s="15">
        <f t="shared" si="15"/>
        <v>4003.9818516243813</v>
      </c>
      <c r="S51" s="15">
        <f t="shared" si="15"/>
        <v>2804.9854916016029</v>
      </c>
      <c r="T51" s="15">
        <f t="shared" si="15"/>
        <v>2424.9566309589477</v>
      </c>
      <c r="U51" s="15">
        <f t="shared" si="15"/>
        <v>2464.1475646902891</v>
      </c>
      <c r="V51" s="15">
        <f t="shared" si="15"/>
        <v>2372.2558260996084</v>
      </c>
      <c r="X51" s="15">
        <f t="shared" si="16"/>
        <v>0</v>
      </c>
      <c r="Y51" s="15">
        <f t="shared" si="16"/>
        <v>0</v>
      </c>
      <c r="Z51" s="15">
        <f t="shared" si="16"/>
        <v>0</v>
      </c>
      <c r="AA51" s="15">
        <f t="shared" si="16"/>
        <v>0</v>
      </c>
      <c r="AB51" s="15">
        <f t="shared" si="16"/>
        <v>0</v>
      </c>
      <c r="AD51" s="16">
        <f t="shared" si="3"/>
        <v>4253.5704121196477</v>
      </c>
      <c r="AE51" s="16">
        <f t="shared" si="3"/>
        <v>3335.9752487782221</v>
      </c>
      <c r="AF51" s="16">
        <f t="shared" si="3"/>
        <v>3197.960077370567</v>
      </c>
      <c r="AG51" s="16">
        <f t="shared" si="3"/>
        <v>3683.8677153561375</v>
      </c>
      <c r="AH51" s="16">
        <f t="shared" si="3"/>
        <v>5073.2539113502544</v>
      </c>
      <c r="AJ51" s="17">
        <f t="shared" si="4"/>
        <v>21.763374316065537</v>
      </c>
      <c r="AK51" s="17">
        <f t="shared" si="5"/>
        <v>17.068502696329197</v>
      </c>
      <c r="AL51" s="17">
        <f t="shared" si="5"/>
        <v>16.362348678499281</v>
      </c>
      <c r="AM51" s="17">
        <f t="shared" si="5"/>
        <v>18.848492972333947</v>
      </c>
      <c r="AN51" s="17">
        <f t="shared" si="5"/>
        <v>25.957281336772052</v>
      </c>
      <c r="AO51" s="11">
        <v>1946</v>
      </c>
      <c r="AP51" s="19">
        <f>AJ51/100*'[1]soc spen &amp; quintile fx 1910 (2)'!$D47</f>
        <v>1.2988609054830189</v>
      </c>
      <c r="AQ51" s="19">
        <f>AK51/100*'[1]soc spen &amp; quintile fx 1910 (2)'!$D47</f>
        <v>1.0186660646197714</v>
      </c>
      <c r="AR51" s="19">
        <f>AL51/100*'[1]soc spen &amp; quintile fx 1910 (2)'!$D47</f>
        <v>0.97652205543770398</v>
      </c>
      <c r="AS51" s="19">
        <f>AM51/100*'[1]soc spen &amp; quintile fx 1910 (2)'!$D47</f>
        <v>1.1248977430381235</v>
      </c>
      <c r="AT51" s="19">
        <f>AN51/100*'[1]soc spen &amp; quintile fx 1910 (2)'!$D47</f>
        <v>1.5491576559462641</v>
      </c>
      <c r="AU51" s="20">
        <f t="shared" si="7"/>
        <v>5.9681044245248813</v>
      </c>
      <c r="AV51" s="19">
        <f>'[1]soc spen &amp; quintile fx 1910 (2)'!AP47-AP51</f>
        <v>2.806818863726904</v>
      </c>
      <c r="AW51" s="19">
        <f>'[1]soc spen &amp; quintile fx 1910 (2)'!AQ47-AQ51</f>
        <v>7.039767364603855E-2</v>
      </c>
      <c r="AX51" s="19">
        <f>'[1]soc spen &amp; quintile fx 1910 (2)'!AR47-AR51</f>
        <v>-0.49642678434443316</v>
      </c>
      <c r="AY51" s="19">
        <f>'[1]soc spen &amp; quintile fx 1910 (2)'!AS47-AS51</f>
        <v>-0.90143660813816884</v>
      </c>
      <c r="AZ51" s="19">
        <f>'[1]soc spen &amp; quintile fx 1910 (2)'!AT47-AT51</f>
        <v>-1.4793531448903412</v>
      </c>
      <c r="BA51" s="21">
        <f t="shared" si="8"/>
        <v>0</v>
      </c>
      <c r="BB51" s="22">
        <f>'[1]soc spen &amp; quintile fx 1910 (2)'!AW47</f>
        <v>0.14539720605238288</v>
      </c>
      <c r="BC51" s="22">
        <f>'[1]soc spen &amp; quintile fx 1910 (2)'!AX47</f>
        <v>0.1169344172172634</v>
      </c>
      <c r="BE51" s="13">
        <f t="shared" si="9"/>
        <v>1.5864031409427708</v>
      </c>
      <c r="BF51" s="13">
        <f t="shared" si="10"/>
        <v>0.75182958491968477</v>
      </c>
      <c r="BH51" s="11">
        <v>1946</v>
      </c>
      <c r="BI51" s="46">
        <f t="shared" si="11"/>
        <v>2.806818863726904</v>
      </c>
      <c r="BJ51" s="23">
        <f t="shared" si="12"/>
        <v>-0.49642678434443316</v>
      </c>
      <c r="BK51" s="23">
        <f t="shared" si="13"/>
        <v>-1.4793531448903412</v>
      </c>
    </row>
    <row r="52" spans="1:63" outlineLevel="1">
      <c r="A52" s="11">
        <v>1947</v>
      </c>
      <c r="B52" s="12" t="s">
        <v>141</v>
      </c>
      <c r="C52" s="13">
        <f>'[3]Ingresos corrientes'!C48</f>
        <v>66.548000000000002</v>
      </c>
      <c r="D52" s="13">
        <f>'[3]Ingresos corrientes'!B48</f>
        <v>188.13866439121352</v>
      </c>
      <c r="E52" s="13"/>
      <c r="F52" s="13">
        <f>'[3]Ingresos corrientes'!D48</f>
        <v>254.68666439121353</v>
      </c>
      <c r="G52" s="13">
        <f>'[4]Rev-1800-present'!$R48</f>
        <v>2.501E-8</v>
      </c>
      <c r="H52" s="14">
        <f t="shared" si="6"/>
        <v>0.26129361801911388</v>
      </c>
      <c r="I52" s="14">
        <f t="shared" si="6"/>
        <v>0.73870638198088612</v>
      </c>
      <c r="K52" s="14"/>
      <c r="L52" s="15">
        <f t="shared" si="14"/>
        <v>303.41083835082094</v>
      </c>
      <c r="M52" s="15">
        <f t="shared" si="14"/>
        <v>645.49451730065323</v>
      </c>
      <c r="N52" s="15">
        <f t="shared" si="14"/>
        <v>939.69700878286596</v>
      </c>
      <c r="O52" s="15">
        <f t="shared" si="14"/>
        <v>1482.7454941547028</v>
      </c>
      <c r="P52" s="15">
        <f t="shared" si="14"/>
        <v>3283.4521414109572</v>
      </c>
      <c r="R52" s="15">
        <f t="shared" si="15"/>
        <v>5300.1981452124628</v>
      </c>
      <c r="S52" s="15">
        <f t="shared" si="15"/>
        <v>3713.0485229105816</v>
      </c>
      <c r="T52" s="15">
        <f t="shared" si="15"/>
        <v>3209.9922312122935</v>
      </c>
      <c r="U52" s="15">
        <f t="shared" si="15"/>
        <v>3261.8705168712881</v>
      </c>
      <c r="V52" s="15">
        <f t="shared" si="15"/>
        <v>3140.2304993869225</v>
      </c>
      <c r="X52" s="15">
        <f t="shared" si="16"/>
        <v>0</v>
      </c>
      <c r="Y52" s="15">
        <f t="shared" si="16"/>
        <v>0</v>
      </c>
      <c r="Z52" s="15">
        <f t="shared" si="16"/>
        <v>0</v>
      </c>
      <c r="AA52" s="15">
        <f t="shared" si="16"/>
        <v>0</v>
      </c>
      <c r="AB52" s="15">
        <f t="shared" si="16"/>
        <v>0</v>
      </c>
      <c r="AD52" s="16">
        <f t="shared" si="3"/>
        <v>5603.6089835632838</v>
      </c>
      <c r="AE52" s="16">
        <f t="shared" si="3"/>
        <v>4358.5430402112352</v>
      </c>
      <c r="AF52" s="16">
        <f t="shared" si="3"/>
        <v>4149.6892399951594</v>
      </c>
      <c r="AG52" s="16">
        <f t="shared" si="3"/>
        <v>4744.6160110259907</v>
      </c>
      <c r="AH52" s="16">
        <f t="shared" si="3"/>
        <v>6423.6826407978797</v>
      </c>
      <c r="AJ52" s="17">
        <f t="shared" si="4"/>
        <v>22.166052095727562</v>
      </c>
      <c r="AK52" s="17">
        <f t="shared" si="5"/>
        <v>17.240976730206921</v>
      </c>
      <c r="AL52" s="17">
        <f t="shared" si="5"/>
        <v>16.414819118289397</v>
      </c>
      <c r="AM52" s="17">
        <f t="shared" si="5"/>
        <v>18.768155662379733</v>
      </c>
      <c r="AN52" s="17">
        <f t="shared" si="5"/>
        <v>25.409996393396376</v>
      </c>
      <c r="AO52" s="11">
        <v>1947</v>
      </c>
      <c r="AP52" s="19">
        <f>AJ52/100*'[1]soc spen &amp; quintile fx 1910 (2)'!$D48</f>
        <v>1.3208036699280437</v>
      </c>
      <c r="AQ52" s="19">
        <f>AK52/100*'[1]soc spen &amp; quintile fx 1910 (2)'!$D48</f>
        <v>1.0273342875879339</v>
      </c>
      <c r="AR52" s="19">
        <f>AL52/100*'[1]soc spen &amp; quintile fx 1910 (2)'!$D48</f>
        <v>0.97810621571265499</v>
      </c>
      <c r="AS52" s="19">
        <f>AM52/100*'[1]soc spen &amp; quintile fx 1910 (2)'!$D48</f>
        <v>1.1183339626558921</v>
      </c>
      <c r="AT52" s="19">
        <f>AN52/100*'[1]soc spen &amp; quintile fx 1910 (2)'!$D48</f>
        <v>1.5140998651593527</v>
      </c>
      <c r="AU52" s="20">
        <f t="shared" si="7"/>
        <v>5.9586780010438778</v>
      </c>
      <c r="AV52" s="19">
        <f>'[1]soc spen &amp; quintile fx 1910 (2)'!AP48-AP52</f>
        <v>2.8591175588266466</v>
      </c>
      <c r="AW52" s="19">
        <f>'[1]soc spen &amp; quintile fx 1910 (2)'!AQ48-AQ52</f>
        <v>3.6240456484165628E-2</v>
      </c>
      <c r="AX52" s="19">
        <f>'[1]soc spen &amp; quintile fx 1910 (2)'!AR48-AR52</f>
        <v>-0.52598252990085681</v>
      </c>
      <c r="AY52" s="19">
        <f>'[1]soc spen &amp; quintile fx 1910 (2)'!AS48-AS52</f>
        <v>-0.91631182026071534</v>
      </c>
      <c r="AZ52" s="19">
        <f>'[1]soc spen &amp; quintile fx 1910 (2)'!AT48-AT52</f>
        <v>-1.453063665149239</v>
      </c>
      <c r="BA52" s="21">
        <f t="shared" si="8"/>
        <v>0</v>
      </c>
      <c r="BB52" s="22">
        <f>'[1]soc spen &amp; quintile fx 1910 (2)'!AW48</f>
        <v>0.13499889947265595</v>
      </c>
      <c r="BC52" s="22">
        <f>'[1]soc spen &amp; quintile fx 1910 (2)'!AX48</f>
        <v>0.10816559955760169</v>
      </c>
      <c r="BE52" s="13">
        <f t="shared" si="9"/>
        <v>1.5479912517028316</v>
      </c>
      <c r="BF52" s="13">
        <f t="shared" si="10"/>
        <v>0.74053868715093851</v>
      </c>
      <c r="BH52" s="11">
        <v>1947</v>
      </c>
      <c r="BI52" s="46">
        <f t="shared" si="11"/>
        <v>2.8591175588266466</v>
      </c>
      <c r="BJ52" s="23">
        <f t="shared" si="12"/>
        <v>-0.52598252990085681</v>
      </c>
      <c r="BK52" s="23">
        <f t="shared" si="13"/>
        <v>-1.453063665149239</v>
      </c>
    </row>
    <row r="53" spans="1:63" outlineLevel="1">
      <c r="A53" s="11">
        <v>1948</v>
      </c>
      <c r="B53" s="12" t="s">
        <v>141</v>
      </c>
      <c r="C53" s="13">
        <f>'[3]Ingresos corrientes'!C49</f>
        <v>82.021000000000001</v>
      </c>
      <c r="D53" s="13">
        <f>'[3]Ingresos corrientes'!B49</f>
        <v>214.93936944310985</v>
      </c>
      <c r="E53" s="13"/>
      <c r="F53" s="13">
        <f>'[3]Ingresos corrientes'!D49</f>
        <v>296.96036944310987</v>
      </c>
      <c r="G53" s="13">
        <f>'[4]Rev-1800-present'!$R49</f>
        <v>2.372E-8</v>
      </c>
      <c r="H53" s="14">
        <f t="shared" si="6"/>
        <v>0.27620183849385049</v>
      </c>
      <c r="I53" s="14">
        <f t="shared" si="6"/>
        <v>0.72379816150614951</v>
      </c>
      <c r="K53" s="14"/>
      <c r="L53" s="15">
        <f t="shared" si="14"/>
        <v>373.95654824146004</v>
      </c>
      <c r="M53" s="15">
        <f t="shared" si="14"/>
        <v>795.57771538614054</v>
      </c>
      <c r="N53" s="15">
        <f t="shared" si="14"/>
        <v>1158.1848944728533</v>
      </c>
      <c r="O53" s="15">
        <f t="shared" si="14"/>
        <v>1827.4969672426348</v>
      </c>
      <c r="P53" s="15">
        <f t="shared" si="14"/>
        <v>4046.8838746569108</v>
      </c>
      <c r="R53" s="15">
        <f t="shared" si="15"/>
        <v>6055.2212961745208</v>
      </c>
      <c r="S53" s="15">
        <f t="shared" si="15"/>
        <v>4241.979238071719</v>
      </c>
      <c r="T53" s="15">
        <f t="shared" si="15"/>
        <v>3667.2616355953783</v>
      </c>
      <c r="U53" s="15">
        <f t="shared" si="15"/>
        <v>3726.5300801940239</v>
      </c>
      <c r="V53" s="15">
        <f t="shared" si="15"/>
        <v>3587.5622144353283</v>
      </c>
      <c r="X53" s="15">
        <f t="shared" si="16"/>
        <v>0</v>
      </c>
      <c r="Y53" s="15">
        <f t="shared" si="16"/>
        <v>0</v>
      </c>
      <c r="Z53" s="15">
        <f t="shared" si="16"/>
        <v>0</v>
      </c>
      <c r="AA53" s="15">
        <f t="shared" si="16"/>
        <v>0</v>
      </c>
      <c r="AB53" s="15">
        <f t="shared" si="16"/>
        <v>0</v>
      </c>
      <c r="AD53" s="16">
        <f t="shared" si="3"/>
        <v>6429.1778444159809</v>
      </c>
      <c r="AE53" s="16">
        <f t="shared" si="3"/>
        <v>5037.5569534578599</v>
      </c>
      <c r="AF53" s="16">
        <f t="shared" si="3"/>
        <v>4825.4465300682314</v>
      </c>
      <c r="AG53" s="16">
        <f t="shared" si="3"/>
        <v>5554.0270474366589</v>
      </c>
      <c r="AH53" s="16">
        <f t="shared" si="3"/>
        <v>7634.4460890922392</v>
      </c>
      <c r="AJ53" s="17">
        <f t="shared" si="4"/>
        <v>21.808124552201498</v>
      </c>
      <c r="AK53" s="17">
        <f t="shared" si="5"/>
        <v>17.087670016040327</v>
      </c>
      <c r="AL53" s="17">
        <f t="shared" si="5"/>
        <v>16.368179803754654</v>
      </c>
      <c r="AM53" s="17">
        <f t="shared" si="5"/>
        <v>18.839564956504525</v>
      </c>
      <c r="AN53" s="17">
        <f t="shared" si="5"/>
        <v>25.896460671499</v>
      </c>
      <c r="AO53" s="11">
        <v>1948</v>
      </c>
      <c r="AP53" s="19">
        <f>AJ53/100*'[1]soc spen &amp; quintile fx 1910 (2)'!$D49</f>
        <v>1.2594363041919259</v>
      </c>
      <c r="AQ53" s="19">
        <f>AK53/100*'[1]soc spen &amp; quintile fx 1910 (2)'!$D49</f>
        <v>0.98682635091977766</v>
      </c>
      <c r="AR53" s="19">
        <f>AL53/100*'[1]soc spen &amp; quintile fx 1910 (2)'!$D49</f>
        <v>0.94527522662688845</v>
      </c>
      <c r="AS53" s="19">
        <f>AM53/100*'[1]soc spen &amp; quintile fx 1910 (2)'!$D49</f>
        <v>1.0879996583203919</v>
      </c>
      <c r="AT53" s="19">
        <f>AN53/100*'[1]soc spen &amp; quintile fx 1910 (2)'!$D49</f>
        <v>1.4955409229113112</v>
      </c>
      <c r="AU53" s="20">
        <f t="shared" si="7"/>
        <v>5.7750784629702947</v>
      </c>
      <c r="AV53" s="19">
        <f>'[1]soc spen &amp; quintile fx 1910 (2)'!AP49-AP53</f>
        <v>2.6994300201543298</v>
      </c>
      <c r="AW53" s="19">
        <f>'[1]soc spen &amp; quintile fx 1910 (2)'!AQ49-AQ53</f>
        <v>7.1112650355248608E-2</v>
      </c>
      <c r="AX53" s="19">
        <f>'[1]soc spen &amp; quintile fx 1910 (2)'!AR49-AR53</f>
        <v>-0.47598963290707152</v>
      </c>
      <c r="AY53" s="19">
        <f>'[1]soc spen &amp; quintile fx 1910 (2)'!AS49-AS53</f>
        <v>-0.86807844493883191</v>
      </c>
      <c r="AZ53" s="19">
        <f>'[1]soc spen &amp; quintile fx 1910 (2)'!AT49-AT53</f>
        <v>-1.4264745926636753</v>
      </c>
      <c r="BA53" s="21">
        <f t="shared" si="8"/>
        <v>0</v>
      </c>
      <c r="BB53" s="22">
        <f>'[1]soc spen &amp; quintile fx 1910 (2)'!AW49</f>
        <v>0.14717334427459869</v>
      </c>
      <c r="BC53" s="22">
        <f>'[1]soc spen &amp; quintile fx 1910 (2)'!AX49</f>
        <v>0.11854039901115176</v>
      </c>
      <c r="BE53" s="13">
        <f t="shared" si="9"/>
        <v>1.5821222018564751</v>
      </c>
      <c r="BF53" s="13">
        <f t="shared" si="10"/>
        <v>0.75055421499334329</v>
      </c>
      <c r="BH53" s="11">
        <v>1948</v>
      </c>
      <c r="BI53" s="46">
        <f t="shared" si="11"/>
        <v>2.6994300201543298</v>
      </c>
      <c r="BJ53" s="23">
        <f t="shared" si="12"/>
        <v>-0.47598963290707152</v>
      </c>
      <c r="BK53" s="23">
        <f t="shared" si="13"/>
        <v>-1.4264745926636753</v>
      </c>
    </row>
    <row r="54" spans="1:63" outlineLevel="1">
      <c r="A54" s="11">
        <v>1949</v>
      </c>
      <c r="B54" s="12" t="s">
        <v>141</v>
      </c>
      <c r="C54" s="13">
        <f>'[3]Ingresos corrientes'!C50</f>
        <v>91.935000000000002</v>
      </c>
      <c r="D54" s="13">
        <f>'[3]Ingresos corrientes'!B50</f>
        <v>225.85099937391473</v>
      </c>
      <c r="E54" s="13"/>
      <c r="F54" s="13">
        <f>'[3]Ingresos corrientes'!D50</f>
        <v>317.78599937391471</v>
      </c>
      <c r="G54" s="13">
        <f>'[4]Rev-1800-present'!$R50</f>
        <v>2.405E-8</v>
      </c>
      <c r="H54" s="14">
        <f t="shared" si="6"/>
        <v>0.28929845928116882</v>
      </c>
      <c r="I54" s="14">
        <f t="shared" si="6"/>
        <v>0.71070154071883129</v>
      </c>
      <c r="K54" s="14"/>
      <c r="L54" s="15">
        <f t="shared" si="14"/>
        <v>419.15723122832725</v>
      </c>
      <c r="M54" s="15">
        <f t="shared" si="14"/>
        <v>891.74037458729879</v>
      </c>
      <c r="N54" s="15">
        <f t="shared" si="14"/>
        <v>1298.1764215671813</v>
      </c>
      <c r="O54" s="15">
        <f t="shared" si="14"/>
        <v>2048.389237920187</v>
      </c>
      <c r="P54" s="15">
        <f t="shared" si="14"/>
        <v>4536.0367346970061</v>
      </c>
      <c r="R54" s="15">
        <f t="shared" si="15"/>
        <v>6362.621164817353</v>
      </c>
      <c r="S54" s="15">
        <f t="shared" si="15"/>
        <v>4457.3279093734063</v>
      </c>
      <c r="T54" s="15">
        <f t="shared" si="15"/>
        <v>3853.4341452232447</v>
      </c>
      <c r="U54" s="15">
        <f t="shared" si="15"/>
        <v>3915.7114166166766</v>
      </c>
      <c r="V54" s="15">
        <f t="shared" si="15"/>
        <v>3769.6886966106581</v>
      </c>
      <c r="X54" s="15">
        <f t="shared" si="16"/>
        <v>0</v>
      </c>
      <c r="Y54" s="15">
        <f t="shared" si="16"/>
        <v>0</v>
      </c>
      <c r="Z54" s="15">
        <f t="shared" si="16"/>
        <v>0</v>
      </c>
      <c r="AA54" s="15">
        <f t="shared" si="16"/>
        <v>0</v>
      </c>
      <c r="AB54" s="15">
        <f t="shared" si="16"/>
        <v>0</v>
      </c>
      <c r="AD54" s="16">
        <f t="shared" si="3"/>
        <v>6781.77839604568</v>
      </c>
      <c r="AE54" s="16">
        <f t="shared" si="3"/>
        <v>5349.0682839607052</v>
      </c>
      <c r="AF54" s="16">
        <f t="shared" si="3"/>
        <v>5151.6105667904258</v>
      </c>
      <c r="AG54" s="16">
        <f t="shared" si="3"/>
        <v>5964.1006545368637</v>
      </c>
      <c r="AH54" s="16">
        <f t="shared" si="3"/>
        <v>8305.7254313076646</v>
      </c>
      <c r="AJ54" s="17">
        <f t="shared" si="4"/>
        <v>21.493780099996194</v>
      </c>
      <c r="AK54" s="17">
        <f t="shared" si="5"/>
        <v>16.953030712763056</v>
      </c>
      <c r="AL54" s="17">
        <f t="shared" si="5"/>
        <v>16.327219531085419</v>
      </c>
      <c r="AM54" s="17">
        <f t="shared" si="5"/>
        <v>18.902279089155194</v>
      </c>
      <c r="AN54" s="17">
        <f t="shared" si="5"/>
        <v>26.323690567000135</v>
      </c>
      <c r="AO54" s="11">
        <v>1949</v>
      </c>
      <c r="AP54" s="19">
        <f>AJ54/100*'[1]soc spen &amp; quintile fx 1910 (2)'!$D50</f>
        <v>1.1505765234752723</v>
      </c>
      <c r="AQ54" s="19">
        <f>AK54/100*'[1]soc spen &amp; quintile fx 1910 (2)'!$D50</f>
        <v>0.90750715086472344</v>
      </c>
      <c r="AR54" s="19">
        <f>AL54/100*'[1]soc spen &amp; quintile fx 1910 (2)'!$D50</f>
        <v>0.87400705686465796</v>
      </c>
      <c r="AS54" s="19">
        <f>AM54/100*'[1]soc spen &amp; quintile fx 1910 (2)'!$D50</f>
        <v>1.0118517291503961</v>
      </c>
      <c r="AT54" s="19">
        <f>AN54/100*'[1]soc spen &amp; quintile fx 1910 (2)'!$D50</f>
        <v>1.4091248834179335</v>
      </c>
      <c r="AU54" s="20">
        <f t="shared" si="7"/>
        <v>5.3530673437729837</v>
      </c>
      <c r="AV54" s="19">
        <f>'[1]soc spen &amp; quintile fx 1910 (2)'!AP50-AP54</f>
        <v>2.523530265237774</v>
      </c>
      <c r="AW54" s="19">
        <f>'[1]soc spen &amp; quintile fx 1910 (2)'!AQ50-AQ54</f>
        <v>7.179865850318512E-2</v>
      </c>
      <c r="AX54" s="19">
        <f>'[1]soc spen &amp; quintile fx 1910 (2)'!AR50-AR54</f>
        <v>-0.44053923588714083</v>
      </c>
      <c r="AY54" s="19">
        <f>'[1]soc spen &amp; quintile fx 1910 (2)'!AS50-AS54</f>
        <v>-0.80919301347257</v>
      </c>
      <c r="AZ54" s="19">
        <f>'[1]soc spen &amp; quintile fx 1910 (2)'!AT50-AT54</f>
        <v>-1.3455966743812477</v>
      </c>
      <c r="BA54" s="21">
        <f t="shared" si="8"/>
        <v>0</v>
      </c>
      <c r="BB54" s="22">
        <f>'[1]soc spen &amp; quintile fx 1910 (2)'!AW50</f>
        <v>0.14655807412283259</v>
      </c>
      <c r="BC54" s="22">
        <f>'[1]soc spen &amp; quintile fx 1910 (2)'!AX50</f>
        <v>0.11797910237915289</v>
      </c>
      <c r="BE54" s="13">
        <f t="shared" si="9"/>
        <v>1.6122580159397268</v>
      </c>
      <c r="BF54" s="13">
        <f t="shared" si="10"/>
        <v>0.75962531742326289</v>
      </c>
      <c r="BH54" s="11">
        <v>1949</v>
      </c>
      <c r="BI54" s="46">
        <f t="shared" si="11"/>
        <v>2.523530265237774</v>
      </c>
      <c r="BJ54" s="23">
        <f t="shared" si="12"/>
        <v>-0.44053923588714083</v>
      </c>
      <c r="BK54" s="23">
        <f t="shared" si="13"/>
        <v>-1.3455966743812477</v>
      </c>
    </row>
    <row r="55" spans="1:63" outlineLevel="1">
      <c r="A55" s="11">
        <v>1950</v>
      </c>
      <c r="B55" s="12" t="s">
        <v>141</v>
      </c>
      <c r="C55" s="13">
        <f>'[3]Ingresos corrientes'!C51</f>
        <v>93.674999999999997</v>
      </c>
      <c r="D55" s="13">
        <f>'[3]Ingresos corrientes'!B51</f>
        <v>277.27300000000002</v>
      </c>
      <c r="E55" s="13"/>
      <c r="F55" s="13">
        <f>'[3]Ingresos corrientes'!D51</f>
        <v>370.94800000000004</v>
      </c>
      <c r="G55" s="13">
        <f>'[4]Rev-1800-present'!$R51</f>
        <v>2.4100000000000001E-8</v>
      </c>
      <c r="H55" s="14">
        <f t="shared" si="6"/>
        <v>0.25252865630762261</v>
      </c>
      <c r="I55" s="14">
        <f t="shared" si="6"/>
        <v>0.74747134369237733</v>
      </c>
      <c r="K55" s="14"/>
      <c r="L55" s="15">
        <f t="shared" si="14"/>
        <v>427.09037510538479</v>
      </c>
      <c r="M55" s="15">
        <f t="shared" si="14"/>
        <v>908.61782334763916</v>
      </c>
      <c r="N55" s="15">
        <f t="shared" si="14"/>
        <v>1322.7462477870854</v>
      </c>
      <c r="O55" s="15">
        <f t="shared" si="14"/>
        <v>2087.157903542432</v>
      </c>
      <c r="P55" s="15">
        <f t="shared" si="14"/>
        <v>4621.887650217458</v>
      </c>
      <c r="R55" s="15">
        <f t="shared" si="15"/>
        <v>7811.2696562021993</v>
      </c>
      <c r="S55" s="15">
        <f t="shared" si="15"/>
        <v>5472.1771647756359</v>
      </c>
      <c r="T55" s="15">
        <f t="shared" si="15"/>
        <v>4730.7882130712806</v>
      </c>
      <c r="U55" s="15">
        <f t="shared" si="15"/>
        <v>4807.2448411975192</v>
      </c>
      <c r="V55" s="15">
        <f t="shared" si="15"/>
        <v>4627.9755098398255</v>
      </c>
      <c r="X55" s="15">
        <f t="shared" si="16"/>
        <v>0</v>
      </c>
      <c r="Y55" s="15">
        <f t="shared" si="16"/>
        <v>0</v>
      </c>
      <c r="Z55" s="15">
        <f t="shared" si="16"/>
        <v>0</v>
      </c>
      <c r="AA55" s="15">
        <f t="shared" si="16"/>
        <v>0</v>
      </c>
      <c r="AB55" s="15">
        <f t="shared" si="16"/>
        <v>0</v>
      </c>
      <c r="AD55" s="16">
        <f t="shared" si="3"/>
        <v>8238.360031307584</v>
      </c>
      <c r="AE55" s="16">
        <f t="shared" si="3"/>
        <v>6380.7949881232753</v>
      </c>
      <c r="AF55" s="16">
        <f t="shared" si="3"/>
        <v>6053.5344608583655</v>
      </c>
      <c r="AG55" s="16">
        <f t="shared" si="3"/>
        <v>6894.4027447399512</v>
      </c>
      <c r="AH55" s="16">
        <f t="shared" si="3"/>
        <v>9249.8631600572844</v>
      </c>
      <c r="AJ55" s="17">
        <f t="shared" si="4"/>
        <v>22.376538051934403</v>
      </c>
      <c r="AK55" s="17">
        <f t="shared" si="5"/>
        <v>17.331131597883186</v>
      </c>
      <c r="AL55" s="17">
        <f t="shared" si="5"/>
        <v>16.442246235576789</v>
      </c>
      <c r="AM55" s="17">
        <f t="shared" si="5"/>
        <v>18.726162097403321</v>
      </c>
      <c r="AN55" s="17">
        <f t="shared" si="5"/>
        <v>25.1239220172023</v>
      </c>
      <c r="AO55" s="11">
        <v>1950</v>
      </c>
      <c r="AP55" s="19">
        <f>AJ55/100*'[1]soc spen &amp; quintile fx 1910 (2)'!$D51</f>
        <v>1.2992983131083893</v>
      </c>
      <c r="AQ55" s="19">
        <f>AK55/100*'[1]soc spen &amp; quintile fx 1910 (2)'!$D51</f>
        <v>1.006335743139787</v>
      </c>
      <c r="AR55" s="19">
        <f>AL55/100*'[1]soc spen &amp; quintile fx 1910 (2)'!$D51</f>
        <v>0.95472243061079176</v>
      </c>
      <c r="AS55" s="19">
        <f>AM55/100*'[1]soc spen &amp; quintile fx 1910 (2)'!$D51</f>
        <v>1.0873384778145805</v>
      </c>
      <c r="AT55" s="19">
        <f>AN55/100*'[1]soc spen &amp; quintile fx 1910 (2)'!$D51</f>
        <v>1.4588257316594027</v>
      </c>
      <c r="AU55" s="20">
        <f t="shared" si="7"/>
        <v>5.8065206963329512</v>
      </c>
      <c r="AV55" s="19">
        <f>'[1]soc spen &amp; quintile fx 1910 (2)'!AP51-AP55</f>
        <v>2.7127037008066814</v>
      </c>
      <c r="AW55" s="19">
        <f>'[1]soc spen &amp; quintile fx 1910 (2)'!AQ51-AQ55</f>
        <v>4.8132656628798509E-2</v>
      </c>
      <c r="AX55" s="19">
        <f>'[1]soc spen &amp; quintile fx 1910 (2)'!AR51-AR55</f>
        <v>-0.49350687868255433</v>
      </c>
      <c r="AY55" s="19">
        <f>'[1]soc spen &amp; quintile fx 1910 (2)'!AS51-AS55</f>
        <v>-0.87452415849508358</v>
      </c>
      <c r="AZ55" s="19">
        <f>'[1]soc spen &amp; quintile fx 1910 (2)'!AT51-AT55</f>
        <v>-1.3928053202578412</v>
      </c>
      <c r="BA55" s="21">
        <f t="shared" si="8"/>
        <v>0</v>
      </c>
      <c r="BB55" s="22">
        <f>'[1]soc spen &amp; quintile fx 1910 (2)'!AW51</f>
        <v>0.14314437387365853</v>
      </c>
      <c r="BC55" s="22">
        <f>'[1]soc spen &amp; quintile fx 1910 (2)'!AX51</f>
        <v>0.11495895324293844</v>
      </c>
      <c r="BE55" s="13">
        <f t="shared" si="9"/>
        <v>1.5280103251854118</v>
      </c>
      <c r="BF55" s="13">
        <f t="shared" si="10"/>
        <v>0.73479848390378655</v>
      </c>
      <c r="BH55" s="11">
        <v>1950</v>
      </c>
      <c r="BI55" s="46">
        <f t="shared" si="11"/>
        <v>2.7127037008066814</v>
      </c>
      <c r="BJ55" s="23">
        <f t="shared" si="12"/>
        <v>-0.49350687868255433</v>
      </c>
      <c r="BK55" s="23">
        <f t="shared" si="13"/>
        <v>-1.3928053202578412</v>
      </c>
    </row>
    <row r="56" spans="1:63" outlineLevel="1">
      <c r="A56" s="11">
        <v>1951</v>
      </c>
      <c r="B56" s="12" t="s">
        <v>141</v>
      </c>
      <c r="C56" s="13">
        <f>'[3]Ingresos corrientes'!C52</f>
        <v>114.09099999999998</v>
      </c>
      <c r="D56" s="13">
        <f>'[3]Ingresos corrientes'!B52</f>
        <v>361.178</v>
      </c>
      <c r="E56" s="13"/>
      <c r="F56" s="13">
        <f>'[3]Ingresos corrientes'!D52</f>
        <v>475.26900000000001</v>
      </c>
      <c r="G56" s="13">
        <f>'[4]Rev-1800-present'!$R52</f>
        <v>3.0829999999999999E-8</v>
      </c>
      <c r="H56" s="14">
        <f t="shared" si="6"/>
        <v>0.2400556316528113</v>
      </c>
      <c r="I56" s="14">
        <f t="shared" si="6"/>
        <v>0.75994436834718859</v>
      </c>
      <c r="K56" s="14"/>
      <c r="L56" s="15">
        <f t="shared" si="14"/>
        <v>520.17259659619378</v>
      </c>
      <c r="M56" s="15">
        <f t="shared" si="14"/>
        <v>1106.6465554689671</v>
      </c>
      <c r="N56" s="15">
        <f t="shared" si="14"/>
        <v>1611.0322087672948</v>
      </c>
      <c r="O56" s="15">
        <f t="shared" si="14"/>
        <v>2542.0435801767771</v>
      </c>
      <c r="P56" s="15">
        <f t="shared" si="14"/>
        <v>5629.2050589907649</v>
      </c>
      <c r="R56" s="15">
        <f t="shared" si="15"/>
        <v>10175.021555967576</v>
      </c>
      <c r="S56" s="15">
        <f t="shared" si="15"/>
        <v>7128.1011999701896</v>
      </c>
      <c r="T56" s="15">
        <f t="shared" si="15"/>
        <v>6162.3620951937573</v>
      </c>
      <c r="U56" s="15">
        <f t="shared" si="15"/>
        <v>6261.9551029275754</v>
      </c>
      <c r="V56" s="15">
        <f t="shared" si="15"/>
        <v>6028.4374558392929</v>
      </c>
      <c r="X56" s="15">
        <f t="shared" si="16"/>
        <v>0</v>
      </c>
      <c r="Y56" s="15">
        <f t="shared" si="16"/>
        <v>0</v>
      </c>
      <c r="Z56" s="15">
        <f t="shared" si="16"/>
        <v>0</v>
      </c>
      <c r="AA56" s="15">
        <f t="shared" si="16"/>
        <v>0</v>
      </c>
      <c r="AB56" s="15">
        <f t="shared" si="16"/>
        <v>0</v>
      </c>
      <c r="AD56" s="16">
        <f t="shared" si="3"/>
        <v>10695.19415256377</v>
      </c>
      <c r="AE56" s="16">
        <f t="shared" si="3"/>
        <v>8234.7477554391571</v>
      </c>
      <c r="AF56" s="16">
        <f t="shared" si="3"/>
        <v>7773.3943039610522</v>
      </c>
      <c r="AG56" s="16">
        <f t="shared" si="3"/>
        <v>8803.9986831043534</v>
      </c>
      <c r="AH56" s="16">
        <f t="shared" si="3"/>
        <v>11657.642514830059</v>
      </c>
      <c r="AJ56" s="17">
        <f t="shared" si="4"/>
        <v>22.676135429080471</v>
      </c>
      <c r="AK56" s="17">
        <f t="shared" si="5"/>
        <v>17.459454467396718</v>
      </c>
      <c r="AL56" s="17">
        <f t="shared" si="5"/>
        <v>16.481284908512794</v>
      </c>
      <c r="AM56" s="17">
        <f t="shared" si="5"/>
        <v>18.666390119497187</v>
      </c>
      <c r="AN56" s="17">
        <f t="shared" si="5"/>
        <v>24.71673507551283</v>
      </c>
      <c r="AO56" s="11">
        <v>1951</v>
      </c>
      <c r="AP56" s="19">
        <f>AJ56/100*'[1]soc spen &amp; quintile fx 1910 (2)'!$D52</f>
        <v>1.4884785095819306</v>
      </c>
      <c r="AQ56" s="19">
        <f>AK56/100*'[1]soc spen &amp; quintile fx 1910 (2)'!$D52</f>
        <v>1.1460516649771162</v>
      </c>
      <c r="AR56" s="19">
        <f>AL56/100*'[1]soc spen &amp; quintile fx 1910 (2)'!$D52</f>
        <v>1.0818438826731367</v>
      </c>
      <c r="AS56" s="19">
        <f>AM56/100*'[1]soc spen &amp; quintile fx 1910 (2)'!$D52</f>
        <v>1.2252758249411604</v>
      </c>
      <c r="AT56" s="19">
        <f>AN56/100*'[1]soc spen &amp; quintile fx 1910 (2)'!$D52</f>
        <v>1.6224249983861836</v>
      </c>
      <c r="AU56" s="20">
        <f t="shared" si="7"/>
        <v>6.5640748805595273</v>
      </c>
      <c r="AV56" s="19">
        <f>'[1]soc spen &amp; quintile fx 1910 (2)'!AP52-AP56</f>
        <v>3.0271402356671131</v>
      </c>
      <c r="AW56" s="19">
        <f>'[1]soc spen &amp; quintile fx 1910 (2)'!AQ52-AQ56</f>
        <v>5.2770182619853001E-2</v>
      </c>
      <c r="AX56" s="19">
        <f>'[1]soc spen &amp; quintile fx 1910 (2)'!AR52-AR56</f>
        <v>-0.55348023135543789</v>
      </c>
      <c r="AY56" s="19">
        <f>'[1]soc spen &amp; quintile fx 1910 (2)'!AS52-AS56</f>
        <v>-0.98028264998841719</v>
      </c>
      <c r="AZ56" s="19">
        <f>'[1]soc spen &amp; quintile fx 1910 (2)'!AT52-AT56</f>
        <v>-1.5461475369431117</v>
      </c>
      <c r="BA56" s="21">
        <f t="shared" si="8"/>
        <v>0</v>
      </c>
      <c r="BB56" s="22">
        <f>'[1]soc spen &amp; quintile fx 1910 (2)'!AW52</f>
        <v>0.14436545976022708</v>
      </c>
      <c r="BC56" s="22">
        <f>'[1]soc spen &amp; quintile fx 1910 (2)'!AX52</f>
        <v>0.11700802949177205</v>
      </c>
      <c r="BE56" s="13">
        <f t="shared" si="9"/>
        <v>1.4996849585887759</v>
      </c>
      <c r="BF56" s="13">
        <f t="shared" si="10"/>
        <v>0.7268118926197964</v>
      </c>
      <c r="BH56" s="11">
        <v>1951</v>
      </c>
      <c r="BI56" s="46">
        <f t="shared" si="11"/>
        <v>3.0271402356671131</v>
      </c>
      <c r="BJ56" s="23">
        <f t="shared" si="12"/>
        <v>-0.55348023135543789</v>
      </c>
      <c r="BK56" s="23">
        <f t="shared" si="13"/>
        <v>-1.5461475369431117</v>
      </c>
    </row>
    <row r="57" spans="1:63" outlineLevel="1">
      <c r="A57" s="11">
        <v>1952</v>
      </c>
      <c r="B57" s="12" t="s">
        <v>141</v>
      </c>
      <c r="C57" s="13">
        <f>'[3]Ingresos corrientes'!C53</f>
        <v>120.90199999999999</v>
      </c>
      <c r="D57" s="13">
        <f>'[3]Ingresos corrientes'!B53</f>
        <v>325.64400000000006</v>
      </c>
      <c r="E57" s="13"/>
      <c r="F57" s="13">
        <f>'[3]Ingresos corrientes'!D53</f>
        <v>446.54600000000005</v>
      </c>
      <c r="G57" s="13">
        <f>'[4]Rev-1800-present'!$R53</f>
        <v>3.8959999999999999E-8</v>
      </c>
      <c r="H57" s="14">
        <f t="shared" si="6"/>
        <v>0.27074926211409345</v>
      </c>
      <c r="I57" s="14">
        <f t="shared" si="6"/>
        <v>0.72925073788590655</v>
      </c>
      <c r="K57" s="14"/>
      <c r="L57" s="15">
        <f t="shared" si="14"/>
        <v>551.22583966897503</v>
      </c>
      <c r="M57" s="15">
        <f t="shared" si="14"/>
        <v>1172.7110977141847</v>
      </c>
      <c r="N57" s="15">
        <f t="shared" si="14"/>
        <v>1707.2075457694602</v>
      </c>
      <c r="O57" s="15">
        <f t="shared" si="14"/>
        <v>2693.7983971613248</v>
      </c>
      <c r="P57" s="15">
        <f t="shared" si="14"/>
        <v>5965.2571196860536</v>
      </c>
      <c r="R57" s="15">
        <f t="shared" si="15"/>
        <v>9173.9660764816963</v>
      </c>
      <c r="S57" s="15">
        <f t="shared" si="15"/>
        <v>6426.8127825146967</v>
      </c>
      <c r="T57" s="15">
        <f t="shared" si="15"/>
        <v>5556.0865892365437</v>
      </c>
      <c r="U57" s="15">
        <f t="shared" si="15"/>
        <v>5645.8812760958526</v>
      </c>
      <c r="V57" s="15">
        <f t="shared" si="15"/>
        <v>5435.3379410410689</v>
      </c>
      <c r="X57" s="15">
        <f t="shared" si="16"/>
        <v>0</v>
      </c>
      <c r="Y57" s="15">
        <f t="shared" si="16"/>
        <v>0</v>
      </c>
      <c r="Z57" s="15">
        <f t="shared" si="16"/>
        <v>0</v>
      </c>
      <c r="AA57" s="15">
        <f t="shared" si="16"/>
        <v>0</v>
      </c>
      <c r="AB57" s="15">
        <f t="shared" si="16"/>
        <v>0</v>
      </c>
      <c r="AD57" s="16">
        <f t="shared" si="3"/>
        <v>9725.1919161506721</v>
      </c>
      <c r="AE57" s="16">
        <f t="shared" si="3"/>
        <v>7599.5238802288814</v>
      </c>
      <c r="AF57" s="16">
        <f t="shared" si="3"/>
        <v>7263.2941350060037</v>
      </c>
      <c r="AG57" s="16">
        <f t="shared" si="3"/>
        <v>8339.6796732571784</v>
      </c>
      <c r="AH57" s="16">
        <f t="shared" si="3"/>
        <v>11400.595060727122</v>
      </c>
      <c r="AJ57" s="17">
        <f t="shared" si="4"/>
        <v>21.939021528952114</v>
      </c>
      <c r="AK57" s="17">
        <f t="shared" si="5"/>
        <v>17.143735512431821</v>
      </c>
      <c r="AL57" s="17">
        <f t="shared" si="5"/>
        <v>16.385236175583927</v>
      </c>
      <c r="AM57" s="17">
        <f t="shared" si="5"/>
        <v>18.813450004241432</v>
      </c>
      <c r="AN57" s="17">
        <f t="shared" si="5"/>
        <v>25.718556778790706</v>
      </c>
      <c r="AO57" s="11">
        <v>1952</v>
      </c>
      <c r="AP57" s="19">
        <f>AJ57/100*'[1]soc spen &amp; quintile fx 1910 (2)'!$D53</f>
        <v>1.5514489912430307</v>
      </c>
      <c r="AQ57" s="19">
        <f>AK57/100*'[1]soc spen &amp; quintile fx 1910 (2)'!$D53</f>
        <v>1.2123435464886052</v>
      </c>
      <c r="AR57" s="19">
        <f>AL57/100*'[1]soc spen &amp; quintile fx 1910 (2)'!$D53</f>
        <v>1.1587051912201978</v>
      </c>
      <c r="AS57" s="19">
        <f>AM57/100*'[1]soc spen &amp; quintile fx 1910 (2)'!$D53</f>
        <v>1.3304197724754083</v>
      </c>
      <c r="AT57" s="19">
        <f>AN57/100*'[1]soc spen &amp; quintile fx 1910 (2)'!$D53</f>
        <v>1.8187241813872845</v>
      </c>
      <c r="AU57" s="20">
        <f t="shared" si="7"/>
        <v>7.0716416828145263</v>
      </c>
      <c r="AV57" s="19">
        <f>'[1]soc spen &amp; quintile fx 1910 (2)'!AP53-AP57</f>
        <v>3.3800687282362025</v>
      </c>
      <c r="AW57" s="19">
        <f>'[1]soc spen &amp; quintile fx 1910 (2)'!AQ53-AQ57</f>
        <v>5.9538505709500367E-2</v>
      </c>
      <c r="AX57" s="19">
        <f>'[1]soc spen &amp; quintile fx 1910 (2)'!AR53-AR57</f>
        <v>-0.61197779154265564</v>
      </c>
      <c r="AY57" s="19">
        <f>'[1]soc spen &amp; quintile fx 1910 (2)'!AS53-AS57</f>
        <v>-1.0839195415644207</v>
      </c>
      <c r="AZ57" s="19">
        <f>'[1]soc spen &amp; quintile fx 1910 (2)'!AT53-AT57</f>
        <v>-1.7437099008386263</v>
      </c>
      <c r="BA57" s="21">
        <f t="shared" si="8"/>
        <v>0</v>
      </c>
      <c r="BB57" s="22">
        <f>'[1]soc spen &amp; quintile fx 1910 (2)'!AW53</f>
        <v>0.13720600173487074</v>
      </c>
      <c r="BC57" s="22">
        <f>'[1]soc spen &amp; quintile fx 1910 (2)'!AX53</f>
        <v>0.11086392278750169</v>
      </c>
      <c r="BE57" s="13">
        <f t="shared" si="9"/>
        <v>1.5696177035955456</v>
      </c>
      <c r="BF57" s="13">
        <f t="shared" si="10"/>
        <v>0.7468535528788709</v>
      </c>
      <c r="BH57" s="11">
        <v>1952</v>
      </c>
      <c r="BI57" s="46">
        <f t="shared" si="11"/>
        <v>3.3800687282362025</v>
      </c>
      <c r="BJ57" s="23">
        <f t="shared" si="12"/>
        <v>-0.61197779154265564</v>
      </c>
      <c r="BK57" s="23">
        <f t="shared" si="13"/>
        <v>-1.7437099008386263</v>
      </c>
    </row>
    <row r="58" spans="1:63" outlineLevel="1">
      <c r="A58" s="11">
        <v>1953</v>
      </c>
      <c r="B58" s="12" t="s">
        <v>141</v>
      </c>
      <c r="C58" s="13">
        <f>'[3]Ingresos corrientes'!C54</f>
        <v>131.703</v>
      </c>
      <c r="D58" s="13">
        <f>'[3]Ingresos corrientes'!B54</f>
        <v>349.12799999999999</v>
      </c>
      <c r="E58" s="13"/>
      <c r="F58" s="13">
        <f>'[3]Ingresos corrientes'!D54</f>
        <v>480.83100000000002</v>
      </c>
      <c r="G58" s="13">
        <f>'[4]Rev-1800-present'!$R54</f>
        <v>4.9390000000000001E-8</v>
      </c>
      <c r="H58" s="14">
        <f t="shared" si="6"/>
        <v>0.2739070484224187</v>
      </c>
      <c r="I58" s="14">
        <f t="shared" si="6"/>
        <v>0.72609295157758125</v>
      </c>
      <c r="K58" s="14"/>
      <c r="L58" s="15">
        <f t="shared" si="14"/>
        <v>600.47060232190552</v>
      </c>
      <c r="M58" s="15">
        <f t="shared" si="14"/>
        <v>1277.4773759098387</v>
      </c>
      <c r="N58" s="15">
        <f t="shared" si="14"/>
        <v>1859.7240360000269</v>
      </c>
      <c r="O58" s="15">
        <f t="shared" si="14"/>
        <v>2934.4537749692977</v>
      </c>
      <c r="P58" s="15">
        <f t="shared" si="14"/>
        <v>6498.1742107989312</v>
      </c>
      <c r="R58" s="15">
        <f t="shared" si="15"/>
        <v>9835.5517938297671</v>
      </c>
      <c r="S58" s="15">
        <f t="shared" si="15"/>
        <v>6890.2859967749764</v>
      </c>
      <c r="T58" s="15">
        <f t="shared" si="15"/>
        <v>5956.7668949127747</v>
      </c>
      <c r="U58" s="15">
        <f t="shared" si="15"/>
        <v>6053.0371760597227</v>
      </c>
      <c r="V58" s="15">
        <f t="shared" si="15"/>
        <v>5827.3103901186132</v>
      </c>
      <c r="X58" s="15">
        <f t="shared" si="16"/>
        <v>0</v>
      </c>
      <c r="Y58" s="15">
        <f t="shared" si="16"/>
        <v>0</v>
      </c>
      <c r="Z58" s="15">
        <f t="shared" si="16"/>
        <v>0</v>
      </c>
      <c r="AA58" s="15">
        <f t="shared" si="16"/>
        <v>0</v>
      </c>
      <c r="AB58" s="15">
        <f t="shared" si="16"/>
        <v>0</v>
      </c>
      <c r="AD58" s="16">
        <f t="shared" si="3"/>
        <v>10436.022396151673</v>
      </c>
      <c r="AE58" s="16">
        <f t="shared" si="3"/>
        <v>8167.7633726848153</v>
      </c>
      <c r="AF58" s="16">
        <f t="shared" si="3"/>
        <v>7816.4909309128016</v>
      </c>
      <c r="AG58" s="16">
        <f t="shared" si="3"/>
        <v>8987.4909510290199</v>
      </c>
      <c r="AH58" s="16">
        <f t="shared" si="3"/>
        <v>12325.484600917545</v>
      </c>
      <c r="AJ58" s="17">
        <f t="shared" si="4"/>
        <v>21.863212548608406</v>
      </c>
      <c r="AK58" s="17">
        <f t="shared" si="5"/>
        <v>17.111265181799197</v>
      </c>
      <c r="AL58" s="17">
        <f t="shared" si="5"/>
        <v>16.37535797832652</v>
      </c>
      <c r="AM58" s="17">
        <f t="shared" si="5"/>
        <v>18.828574478098155</v>
      </c>
      <c r="AN58" s="17">
        <f t="shared" si="5"/>
        <v>25.821589813167712</v>
      </c>
      <c r="AO58" s="11">
        <v>1953</v>
      </c>
      <c r="AP58" s="19">
        <f>AJ58/100*'[1]soc spen &amp; quintile fx 1910 (2)'!$D54</f>
        <v>1.4495338576134895</v>
      </c>
      <c r="AQ58" s="19">
        <f>AK58/100*'[1]soc spen &amp; quintile fx 1910 (2)'!$D54</f>
        <v>1.1344791243498895</v>
      </c>
      <c r="AR58" s="19">
        <f>AL58/100*'[1]soc spen &amp; quintile fx 1910 (2)'!$D54</f>
        <v>1.0856883803033013</v>
      </c>
      <c r="AS58" s="19">
        <f>AM58/100*'[1]soc spen &amp; quintile fx 1910 (2)'!$D54</f>
        <v>1.2483369557845556</v>
      </c>
      <c r="AT58" s="19">
        <f>AN58/100*'[1]soc spen &amp; quintile fx 1910 (2)'!$D54</f>
        <v>1.7119747890836177</v>
      </c>
      <c r="AU58" s="20">
        <f t="shared" si="7"/>
        <v>6.6300131071348538</v>
      </c>
      <c r="AV58" s="19">
        <f>'[1]soc spen &amp; quintile fx 1910 (2)'!AP54-AP58</f>
        <v>3.1420547843451141</v>
      </c>
      <c r="AW58" s="19">
        <f>'[1]soc spen &amp; quintile fx 1910 (2)'!AQ54-AQ58</f>
        <v>6.7376880372415071E-2</v>
      </c>
      <c r="AX58" s="19">
        <f>'[1]soc spen &amp; quintile fx 1910 (2)'!AR54-AR58</f>
        <v>-0.56233437081691506</v>
      </c>
      <c r="AY58" s="19">
        <f>'[1]soc spen &amp; quintile fx 1910 (2)'!AS54-AS58</f>
        <v>-1.0088812414730486</v>
      </c>
      <c r="AZ58" s="19">
        <f>'[1]soc spen &amp; quintile fx 1910 (2)'!AT54-AT58</f>
        <v>-1.6382160524275646</v>
      </c>
      <c r="BA58" s="21">
        <f t="shared" si="8"/>
        <v>0</v>
      </c>
      <c r="BB58" s="22">
        <f>'[1]soc spen &amp; quintile fx 1910 (2)'!AW54</f>
        <v>0.14093469299765005</v>
      </c>
      <c r="BC58" s="22">
        <f>'[1]soc spen &amp; quintile fx 1910 (2)'!AX54</f>
        <v>0.11398103146782386</v>
      </c>
      <c r="BE58" s="13">
        <f t="shared" si="9"/>
        <v>1.5768565088680004</v>
      </c>
      <c r="BF58" s="13">
        <f t="shared" si="10"/>
        <v>0.7489913909915682</v>
      </c>
      <c r="BH58" s="11">
        <v>1953</v>
      </c>
      <c r="BI58" s="46">
        <f t="shared" si="11"/>
        <v>3.1420547843451141</v>
      </c>
      <c r="BJ58" s="23">
        <f t="shared" si="12"/>
        <v>-0.56233437081691506</v>
      </c>
      <c r="BK58" s="23">
        <f t="shared" si="13"/>
        <v>-1.6382160524275646</v>
      </c>
    </row>
    <row r="59" spans="1:63" outlineLevel="1">
      <c r="A59" s="11">
        <v>1954</v>
      </c>
      <c r="B59" s="12" t="s">
        <v>141</v>
      </c>
      <c r="C59" s="13">
        <f>'[3]Ingresos corrientes'!C55</f>
        <v>162.76</v>
      </c>
      <c r="D59" s="13">
        <f>'[3]Ingresos corrientes'!B55</f>
        <v>427.16390900000005</v>
      </c>
      <c r="E59" s="13"/>
      <c r="F59" s="13">
        <f>'[3]Ingresos corrientes'!D55</f>
        <v>589.92390900000009</v>
      </c>
      <c r="G59" s="13">
        <f>'[4]Rev-1800-present'!$R55</f>
        <v>4.5650000000000002E-8</v>
      </c>
      <c r="H59" s="14">
        <f t="shared" si="6"/>
        <v>0.27589998899332618</v>
      </c>
      <c r="I59" s="14">
        <f t="shared" si="6"/>
        <v>0.72410001100667376</v>
      </c>
      <c r="K59" s="14"/>
      <c r="L59" s="15">
        <f t="shared" si="14"/>
        <v>742.06810197120285</v>
      </c>
      <c r="M59" s="15">
        <f t="shared" si="14"/>
        <v>1578.7204369155243</v>
      </c>
      <c r="N59" s="15">
        <f t="shared" si="14"/>
        <v>2298.2671928457544</v>
      </c>
      <c r="O59" s="15">
        <f t="shared" si="14"/>
        <v>3626.4298946417534</v>
      </c>
      <c r="P59" s="15">
        <f t="shared" si="14"/>
        <v>8030.5143736257642</v>
      </c>
      <c r="R59" s="15">
        <f t="shared" si="15"/>
        <v>12033.961044156544</v>
      </c>
      <c r="S59" s="15">
        <f t="shared" si="15"/>
        <v>8430.3794038586439</v>
      </c>
      <c r="T59" s="15">
        <f t="shared" si="15"/>
        <v>7288.2032716732356</v>
      </c>
      <c r="U59" s="15">
        <f t="shared" si="15"/>
        <v>7405.9915602529518</v>
      </c>
      <c r="V59" s="15">
        <f t="shared" si="15"/>
        <v>7129.8110870493983</v>
      </c>
      <c r="X59" s="15">
        <f t="shared" si="16"/>
        <v>0</v>
      </c>
      <c r="Y59" s="15">
        <f t="shared" si="16"/>
        <v>0</v>
      </c>
      <c r="Z59" s="15">
        <f t="shared" si="16"/>
        <v>0</v>
      </c>
      <c r="AA59" s="15">
        <f t="shared" si="16"/>
        <v>0</v>
      </c>
      <c r="AB59" s="15">
        <f t="shared" si="16"/>
        <v>0</v>
      </c>
      <c r="AD59" s="16">
        <f t="shared" ref="AD59:AH109" si="17">L59+R59+X59</f>
        <v>12776.029146127747</v>
      </c>
      <c r="AE59" s="16">
        <f t="shared" si="17"/>
        <v>10009.099840774168</v>
      </c>
      <c r="AF59" s="16">
        <f t="shared" si="17"/>
        <v>9586.4704645189904</v>
      </c>
      <c r="AG59" s="16">
        <f t="shared" si="17"/>
        <v>11032.421454894706</v>
      </c>
      <c r="AH59" s="16">
        <f t="shared" si="17"/>
        <v>15160.325460675162</v>
      </c>
      <c r="AJ59" s="17">
        <f t="shared" si="4"/>
        <v>21.815370508990824</v>
      </c>
      <c r="AK59" s="17">
        <f t="shared" si="5"/>
        <v>17.090773587828682</v>
      </c>
      <c r="AL59" s="17">
        <f t="shared" si="5"/>
        <v>16.369123979367608</v>
      </c>
      <c r="AM59" s="17">
        <f t="shared" si="5"/>
        <v>18.838119332469869</v>
      </c>
      <c r="AN59" s="17">
        <f t="shared" si="5"/>
        <v>25.886612591342999</v>
      </c>
      <c r="AO59" s="11">
        <v>1954</v>
      </c>
      <c r="AP59" s="19">
        <f>AJ59/100*'[1]soc spen &amp; quintile fx 1910 (2)'!$D55</f>
        <v>1.7675393693711678</v>
      </c>
      <c r="AQ59" s="19">
        <f>AK59/100*'[1]soc spen &amp; quintile fx 1910 (2)'!$D55</f>
        <v>1.3847399546593151</v>
      </c>
      <c r="AR59" s="19">
        <f>AL59/100*'[1]soc spen &amp; quintile fx 1910 (2)'!$D55</f>
        <v>1.3262699830711389</v>
      </c>
      <c r="AS59" s="19">
        <f>AM59/100*'[1]soc spen &amp; quintile fx 1910 (2)'!$D55</f>
        <v>1.5263145565797183</v>
      </c>
      <c r="AT59" s="19">
        <f>AN59/100*'[1]soc spen &amp; quintile fx 1910 (2)'!$D55</f>
        <v>2.097402236464458</v>
      </c>
      <c r="AU59" s="20">
        <f t="shared" si="7"/>
        <v>8.1022661001457976</v>
      </c>
      <c r="AV59" s="19">
        <f>'[1]soc spen &amp; quintile fx 1910 (2)'!AP55-AP59</f>
        <v>3.8836063435337369</v>
      </c>
      <c r="AW59" s="19">
        <f>'[1]soc spen &amp; quintile fx 1910 (2)'!AQ55-AQ59</f>
        <v>7.2626153868459165E-2</v>
      </c>
      <c r="AX59" s="19">
        <f>'[1]soc spen &amp; quintile fx 1910 (2)'!AR55-AR59</f>
        <v>-0.70004716003378298</v>
      </c>
      <c r="AY59" s="19">
        <f>'[1]soc spen &amp; quintile fx 1910 (2)'!AS55-AS59</f>
        <v>-1.2444365088061882</v>
      </c>
      <c r="AZ59" s="19">
        <f>'[1]soc spen &amp; quintile fx 1910 (2)'!AT55-AT59</f>
        <v>-2.0117488285622236</v>
      </c>
      <c r="BA59" s="21">
        <f t="shared" si="8"/>
        <v>0</v>
      </c>
      <c r="BB59" s="22">
        <f>'[1]soc spen &amp; quintile fx 1910 (2)'!AW55</f>
        <v>0.13677784448479779</v>
      </c>
      <c r="BC59" s="22">
        <f>'[1]soc spen &amp; quintile fx 1910 (2)'!AX55</f>
        <v>0.11081342702017384</v>
      </c>
      <c r="BE59" s="13">
        <f t="shared" si="9"/>
        <v>1.5814293192458966</v>
      </c>
      <c r="BF59" s="13">
        <f t="shared" si="10"/>
        <v>0.75034819934052266</v>
      </c>
      <c r="BH59" s="11">
        <v>1954</v>
      </c>
      <c r="BI59" s="46">
        <f t="shared" si="11"/>
        <v>3.8836063435337369</v>
      </c>
      <c r="BJ59" s="23">
        <f t="shared" si="12"/>
        <v>-0.70004716003378298</v>
      </c>
      <c r="BK59" s="23">
        <f t="shared" si="13"/>
        <v>-2.0117488285622236</v>
      </c>
    </row>
    <row r="60" spans="1:63" outlineLevel="1">
      <c r="A60" s="11">
        <v>1955</v>
      </c>
      <c r="B60" s="12" t="s">
        <v>141</v>
      </c>
      <c r="C60" s="13">
        <f>'[3]Ingresos corrientes'!C56</f>
        <v>172.75300000000001</v>
      </c>
      <c r="D60" s="13">
        <f>'[3]Ingresos corrientes'!B56</f>
        <v>431.34030799999999</v>
      </c>
      <c r="E60" s="13"/>
      <c r="F60" s="13">
        <f>'[3]Ingresos corrientes'!D56</f>
        <v>604.09330799999998</v>
      </c>
      <c r="G60" s="13">
        <f>'[4]Rev-1800-present'!$R56</f>
        <v>4.3889999999999998E-8</v>
      </c>
      <c r="H60" s="14">
        <f t="shared" si="6"/>
        <v>0.28597072292017511</v>
      </c>
      <c r="I60" s="14">
        <f t="shared" si="6"/>
        <v>0.71402927707982489</v>
      </c>
      <c r="K60" s="14"/>
      <c r="L60" s="15">
        <f t="shared" si="14"/>
        <v>787.62896792720096</v>
      </c>
      <c r="M60" s="15">
        <f t="shared" si="14"/>
        <v>1675.649371089135</v>
      </c>
      <c r="N60" s="15">
        <f t="shared" si="14"/>
        <v>2439.3742465328251</v>
      </c>
      <c r="O60" s="15">
        <f t="shared" si="14"/>
        <v>3849.082351861925</v>
      </c>
      <c r="P60" s="15">
        <f t="shared" si="14"/>
        <v>8523.5650625889157</v>
      </c>
      <c r="R60" s="15">
        <f t="shared" si="15"/>
        <v>12151.617573212359</v>
      </c>
      <c r="S60" s="15">
        <f t="shared" si="15"/>
        <v>8512.8035679092063</v>
      </c>
      <c r="T60" s="15">
        <f t="shared" si="15"/>
        <v>7359.4603329892752</v>
      </c>
      <c r="U60" s="15">
        <f t="shared" si="15"/>
        <v>7478.4002424814134</v>
      </c>
      <c r="V60" s="15">
        <f t="shared" si="15"/>
        <v>7199.5195415015778</v>
      </c>
      <c r="X60" s="15">
        <f t="shared" si="16"/>
        <v>0</v>
      </c>
      <c r="Y60" s="15">
        <f t="shared" si="16"/>
        <v>0</v>
      </c>
      <c r="Z60" s="15">
        <f t="shared" si="16"/>
        <v>0</v>
      </c>
      <c r="AA60" s="15">
        <f t="shared" si="16"/>
        <v>0</v>
      </c>
      <c r="AB60" s="15">
        <f t="shared" si="16"/>
        <v>0</v>
      </c>
      <c r="AD60" s="16">
        <f t="shared" si="17"/>
        <v>12939.246541139561</v>
      </c>
      <c r="AE60" s="16">
        <f t="shared" si="17"/>
        <v>10188.452938998342</v>
      </c>
      <c r="AF60" s="16">
        <f t="shared" si="17"/>
        <v>9798.8345795220994</v>
      </c>
      <c r="AG60" s="16">
        <f t="shared" si="17"/>
        <v>11327.482594343339</v>
      </c>
      <c r="AH60" s="16">
        <f t="shared" si="17"/>
        <v>15723.084604090494</v>
      </c>
      <c r="AJ60" s="17">
        <f t="shared" si="4"/>
        <v>21.573644390480485</v>
      </c>
      <c r="AK60" s="17">
        <f t="shared" si="5"/>
        <v>16.987238004643352</v>
      </c>
      <c r="AL60" s="17">
        <f t="shared" si="5"/>
        <v>16.337626150613204</v>
      </c>
      <c r="AM60" s="17">
        <f t="shared" si="5"/>
        <v>18.886345549777147</v>
      </c>
      <c r="AN60" s="17">
        <f t="shared" si="5"/>
        <v>26.215145904485816</v>
      </c>
      <c r="AO60" s="11">
        <v>1955</v>
      </c>
      <c r="AP60" s="19">
        <f>AJ60/100*'[1]soc spen &amp; quintile fx 1910 (2)'!$D56</f>
        <v>2.1874658114762258</v>
      </c>
      <c r="AQ60" s="19">
        <f>AK60/100*'[1]soc spen &amp; quintile fx 1910 (2)'!$D56</f>
        <v>1.7224258309812324</v>
      </c>
      <c r="AR60" s="19">
        <f>AL60/100*'[1]soc spen &amp; quintile fx 1910 (2)'!$D56</f>
        <v>1.656558252203135</v>
      </c>
      <c r="AS60" s="19">
        <f>AM60/100*'[1]soc spen &amp; quintile fx 1910 (2)'!$D56</f>
        <v>1.9149863808867369</v>
      </c>
      <c r="AT60" s="19">
        <f>AN60/100*'[1]soc spen &amp; quintile fx 1910 (2)'!$D56</f>
        <v>2.6580921781684448</v>
      </c>
      <c r="AU60" s="20">
        <f t="shared" si="7"/>
        <v>10.139528453715775</v>
      </c>
      <c r="AV60" s="19">
        <f>'[1]soc spen &amp; quintile fx 1910 (2)'!AP56-AP60</f>
        <v>4.9155806882708699</v>
      </c>
      <c r="AW60" s="19">
        <f>'[1]soc spen &amp; quintile fx 1910 (2)'!AQ56-AQ60</f>
        <v>9.1901634338199312E-2</v>
      </c>
      <c r="AX60" s="19">
        <f>'[1]soc spen &amp; quintile fx 1910 (2)'!AR56-AR60</f>
        <v>-0.8836122856546258</v>
      </c>
      <c r="AY60" s="19">
        <f>'[1]soc spen &amp; quintile fx 1910 (2)'!AS56-AS60</f>
        <v>-1.5699780045620479</v>
      </c>
      <c r="AZ60" s="19">
        <f>'[1]soc spen &amp; quintile fx 1910 (2)'!AT56-AT60</f>
        <v>-2.5538920323923966</v>
      </c>
      <c r="BA60" s="21">
        <f t="shared" si="8"/>
        <v>0</v>
      </c>
      <c r="BB60" s="22">
        <f>'[1]soc spen &amp; quintile fx 1910 (2)'!AW56</f>
        <v>0.13480909440712993</v>
      </c>
      <c r="BC60" s="22">
        <f>'[1]soc spen &amp; quintile fx 1910 (2)'!AX56</f>
        <v>0.10881893657545814</v>
      </c>
      <c r="BE60" s="13">
        <f t="shared" si="9"/>
        <v>1.6045872064162685</v>
      </c>
      <c r="BF60" s="13">
        <f t="shared" si="10"/>
        <v>0.7572956082386475</v>
      </c>
      <c r="BH60" s="11">
        <v>1955</v>
      </c>
      <c r="BI60" s="46">
        <f t="shared" si="11"/>
        <v>4.9155806882708699</v>
      </c>
      <c r="BJ60" s="23">
        <f t="shared" si="12"/>
        <v>-0.8836122856546258</v>
      </c>
      <c r="BK60" s="23">
        <f t="shared" si="13"/>
        <v>-2.5538920323923966</v>
      </c>
    </row>
    <row r="61" spans="1:63" outlineLevel="1">
      <c r="A61" s="11">
        <v>1956</v>
      </c>
      <c r="B61" s="12" t="s">
        <v>141</v>
      </c>
      <c r="C61" s="13">
        <f>'[3]Ingresos corrientes'!C57</f>
        <v>216.36099999999999</v>
      </c>
      <c r="D61" s="13">
        <f>'[3]Ingresos corrientes'!B57</f>
        <v>459.76450299999999</v>
      </c>
      <c r="E61" s="13"/>
      <c r="F61" s="13">
        <f>'[3]Ingresos corrientes'!D57</f>
        <v>676.12550299999998</v>
      </c>
      <c r="G61" s="13">
        <f>'[4]Rev-1800-present'!$R57</f>
        <v>5.2439999999999998E-8</v>
      </c>
      <c r="H61" s="14">
        <f t="shared" si="6"/>
        <v>0.32000124095304239</v>
      </c>
      <c r="I61" s="14">
        <f t="shared" si="6"/>
        <v>0.67999875904695761</v>
      </c>
      <c r="K61" s="14"/>
      <c r="L61" s="15">
        <f t="shared" si="14"/>
        <v>986.449966887389</v>
      </c>
      <c r="M61" s="15">
        <f t="shared" si="14"/>
        <v>2098.6331558827706</v>
      </c>
      <c r="N61" s="15">
        <f t="shared" si="14"/>
        <v>3055.1449257268387</v>
      </c>
      <c r="O61" s="15">
        <f t="shared" si="14"/>
        <v>4820.7053233877141</v>
      </c>
      <c r="P61" s="15">
        <f t="shared" si="14"/>
        <v>10675.166628115287</v>
      </c>
      <c r="R61" s="15">
        <f t="shared" si="15"/>
        <v>12952.377300648763</v>
      </c>
      <c r="S61" s="15">
        <f t="shared" si="15"/>
        <v>9073.7749960905639</v>
      </c>
      <c r="T61" s="15">
        <f t="shared" si="15"/>
        <v>7844.4294669187948</v>
      </c>
      <c r="U61" s="15">
        <f t="shared" si="15"/>
        <v>7971.2072044969809</v>
      </c>
      <c r="V61" s="15">
        <f t="shared" si="15"/>
        <v>7673.9489967565487</v>
      </c>
      <c r="X61" s="15">
        <f t="shared" si="16"/>
        <v>0</v>
      </c>
      <c r="Y61" s="15">
        <f t="shared" si="16"/>
        <v>0</v>
      </c>
      <c r="Z61" s="15">
        <f t="shared" si="16"/>
        <v>0</v>
      </c>
      <c r="AA61" s="15">
        <f t="shared" si="16"/>
        <v>0</v>
      </c>
      <c r="AB61" s="15">
        <f t="shared" si="16"/>
        <v>0</v>
      </c>
      <c r="AD61" s="16">
        <f t="shared" si="17"/>
        <v>13938.827267536151</v>
      </c>
      <c r="AE61" s="16">
        <f t="shared" si="17"/>
        <v>11172.408151973334</v>
      </c>
      <c r="AF61" s="16">
        <f t="shared" si="17"/>
        <v>10899.574392645634</v>
      </c>
      <c r="AG61" s="16">
        <f t="shared" si="17"/>
        <v>12791.912527884695</v>
      </c>
      <c r="AH61" s="16">
        <f t="shared" si="17"/>
        <v>18349.115624871836</v>
      </c>
      <c r="AJ61" s="17">
        <f t="shared" si="4"/>
        <v>20.757179088410812</v>
      </c>
      <c r="AK61" s="17">
        <f t="shared" si="5"/>
        <v>16.637531437056378</v>
      </c>
      <c r="AL61" s="17">
        <f t="shared" si="5"/>
        <v>16.231237629476215</v>
      </c>
      <c r="AM61" s="17">
        <f t="shared" si="5"/>
        <v>19.049236648695693</v>
      </c>
      <c r="AN61" s="17">
        <f t="shared" si="5"/>
        <v>27.32481519636092</v>
      </c>
      <c r="AO61" s="11">
        <v>1956</v>
      </c>
      <c r="AP61" s="19">
        <f>AJ61/100*'[1]soc spen &amp; quintile fx 1910 (2)'!$D57</f>
        <v>2.0663635248679841</v>
      </c>
      <c r="AQ61" s="19">
        <f>AK61/100*'[1]soc spen &amp; quintile fx 1910 (2)'!$D57</f>
        <v>1.656255310943112</v>
      </c>
      <c r="AR61" s="19">
        <f>AL61/100*'[1]soc spen &amp; quintile fx 1910 (2)'!$D57</f>
        <v>1.6158090296450853</v>
      </c>
      <c r="AS61" s="19">
        <f>AM61/100*'[1]soc spen &amp; quintile fx 1910 (2)'!$D57</f>
        <v>1.8963389784221809</v>
      </c>
      <c r="AT61" s="19">
        <f>AN61/100*'[1]soc spen &amp; quintile fx 1910 (2)'!$D57</f>
        <v>2.7201673794414161</v>
      </c>
      <c r="AU61" s="20">
        <f t="shared" si="7"/>
        <v>9.9549342233197784</v>
      </c>
      <c r="AV61" s="19">
        <f>'[1]soc spen &amp; quintile fx 1910 (2)'!AP57-AP61</f>
        <v>4.9591628850946972</v>
      </c>
      <c r="AW61" s="19">
        <f>'[1]soc spen &amp; quintile fx 1910 (2)'!AQ57-AQ61</f>
        <v>0.10967086384991154</v>
      </c>
      <c r="AX61" s="19">
        <f>'[1]soc spen &amp; quintile fx 1910 (2)'!AR57-AR61</f>
        <v>-0.87441575296086327</v>
      </c>
      <c r="AY61" s="19">
        <f>'[1]soc spen &amp; quintile fx 1910 (2)'!AS57-AS61</f>
        <v>-1.5710472400996252</v>
      </c>
      <c r="AZ61" s="19">
        <f>'[1]soc spen &amp; quintile fx 1910 (2)'!AT57-AT61</f>
        <v>-2.6233707558841233</v>
      </c>
      <c r="BA61" s="21">
        <f t="shared" si="8"/>
        <v>0</v>
      </c>
      <c r="BB61" s="22">
        <f>'[1]soc spen &amp; quintile fx 1910 (2)'!AW57</f>
        <v>0.13056042805001181</v>
      </c>
      <c r="BC61" s="22">
        <f>'[1]soc spen &amp; quintile fx 1910 (2)'!AX57</f>
        <v>0.10552850184049913</v>
      </c>
      <c r="BE61" s="13">
        <f t="shared" si="9"/>
        <v>1.6834708369211828</v>
      </c>
      <c r="BF61" s="13">
        <f t="shared" si="10"/>
        <v>0.78195777761239571</v>
      </c>
      <c r="BH61" s="11">
        <v>1956</v>
      </c>
      <c r="BI61" s="46">
        <f t="shared" si="11"/>
        <v>4.9591628850946972</v>
      </c>
      <c r="BJ61" s="23">
        <f t="shared" si="12"/>
        <v>-0.87441575296086327</v>
      </c>
      <c r="BK61" s="23">
        <f t="shared" si="13"/>
        <v>-2.6233707558841233</v>
      </c>
    </row>
    <row r="62" spans="1:63" outlineLevel="1">
      <c r="A62" s="11">
        <v>1957</v>
      </c>
      <c r="B62" s="12" t="s">
        <v>141</v>
      </c>
      <c r="C62" s="13">
        <f>'[3]Ingresos corrientes'!C58</f>
        <v>251.52699999999999</v>
      </c>
      <c r="D62" s="13">
        <f>'[3]Ingresos corrientes'!B58</f>
        <v>502.4027650000001</v>
      </c>
      <c r="E62" s="13"/>
      <c r="F62" s="13">
        <f>'[3]Ingresos corrientes'!D58</f>
        <v>753.92976500000009</v>
      </c>
      <c r="G62" s="13">
        <f>'[4]Rev-1800-present'!$R58</f>
        <v>5.7760000000000002E-8</v>
      </c>
      <c r="H62" s="14">
        <f t="shared" si="6"/>
        <v>0.33362126245274315</v>
      </c>
      <c r="I62" s="14">
        <f t="shared" si="6"/>
        <v>0.66637873754725685</v>
      </c>
      <c r="K62" s="14"/>
      <c r="L62" s="15">
        <f t="shared" si="14"/>
        <v>1146.7815402095771</v>
      </c>
      <c r="M62" s="15">
        <f t="shared" si="14"/>
        <v>2439.7322151391686</v>
      </c>
      <c r="N62" s="15">
        <f t="shared" si="14"/>
        <v>3551.7095859849719</v>
      </c>
      <c r="O62" s="15">
        <f t="shared" si="14"/>
        <v>5604.2334241186791</v>
      </c>
      <c r="P62" s="15">
        <f t="shared" si="14"/>
        <v>12410.243234547601</v>
      </c>
      <c r="R62" s="15">
        <f t="shared" si="15"/>
        <v>14153.572376093542</v>
      </c>
      <c r="S62" s="15">
        <f t="shared" si="15"/>
        <v>9915.2710078267282</v>
      </c>
      <c r="T62" s="15">
        <f t="shared" si="15"/>
        <v>8571.9167711115788</v>
      </c>
      <c r="U62" s="15">
        <f t="shared" si="15"/>
        <v>8710.4517938985045</v>
      </c>
      <c r="V62" s="15">
        <f t="shared" si="15"/>
        <v>8385.6260526478</v>
      </c>
      <c r="X62" s="15">
        <f t="shared" si="16"/>
        <v>0</v>
      </c>
      <c r="Y62" s="15">
        <f t="shared" si="16"/>
        <v>0</v>
      </c>
      <c r="Z62" s="15">
        <f t="shared" si="16"/>
        <v>0</v>
      </c>
      <c r="AA62" s="15">
        <f t="shared" si="16"/>
        <v>0</v>
      </c>
      <c r="AB62" s="15">
        <f t="shared" si="16"/>
        <v>0</v>
      </c>
      <c r="AD62" s="16">
        <f t="shared" si="17"/>
        <v>15300.353916303118</v>
      </c>
      <c r="AE62" s="16">
        <f t="shared" si="17"/>
        <v>12355.003222965897</v>
      </c>
      <c r="AF62" s="16">
        <f t="shared" si="17"/>
        <v>12123.626357096551</v>
      </c>
      <c r="AG62" s="16">
        <f t="shared" si="17"/>
        <v>14314.685218017185</v>
      </c>
      <c r="AH62" s="16">
        <f t="shared" si="17"/>
        <v>20795.869287195401</v>
      </c>
      <c r="AJ62" s="17">
        <f t="shared" si="4"/>
        <v>20.430562565335482</v>
      </c>
      <c r="AK62" s="17">
        <f t="shared" si="5"/>
        <v>16.497635788199865</v>
      </c>
      <c r="AL62" s="17">
        <f t="shared" si="5"/>
        <v>16.188678259493429</v>
      </c>
      <c r="AM62" s="17">
        <f t="shared" si="5"/>
        <v>19.114399153744984</v>
      </c>
      <c r="AN62" s="17">
        <f t="shared" si="5"/>
        <v>27.768724233226234</v>
      </c>
      <c r="AO62" s="11">
        <v>1957</v>
      </c>
      <c r="AP62" s="19">
        <f>AJ62/100*'[1]soc spen &amp; quintile fx 1910 (2)'!$D58</f>
        <v>2.1882902419767802</v>
      </c>
      <c r="AQ62" s="19">
        <f>AK62/100*'[1]soc spen &amp; quintile fx 1910 (2)'!$D58</f>
        <v>1.7670397129572073</v>
      </c>
      <c r="AR62" s="19">
        <f>AL62/100*'[1]soc spen &amp; quintile fx 1910 (2)'!$D58</f>
        <v>1.7339476851145341</v>
      </c>
      <c r="AS62" s="19">
        <f>AM62/100*'[1]soc spen &amp; quintile fx 1910 (2)'!$D58</f>
        <v>2.0473177385902561</v>
      </c>
      <c r="AT62" s="19">
        <f>AN62/100*'[1]soc spen &amp; quintile fx 1910 (2)'!$D58</f>
        <v>2.97427092755707</v>
      </c>
      <c r="AU62" s="20">
        <f t="shared" si="7"/>
        <v>10.710866306195847</v>
      </c>
      <c r="AV62" s="19">
        <f>'[1]soc spen &amp; quintile fx 1910 (2)'!AP58-AP62</f>
        <v>5.3796869446046207</v>
      </c>
      <c r="AW62" s="19">
        <f>'[1]soc spen &amp; quintile fx 1910 (2)'!AQ58-AQ62</f>
        <v>0.13078202344998791</v>
      </c>
      <c r="AX62" s="19">
        <f>'[1]soc spen &amp; quintile fx 1910 (2)'!AR58-AR62</f>
        <v>-0.93912220749880326</v>
      </c>
      <c r="AY62" s="19">
        <f>'[1]soc spen &amp; quintile fx 1910 (2)'!AS58-AS62</f>
        <v>-1.7000236092706653</v>
      </c>
      <c r="AZ62" s="19">
        <f>'[1]soc spen &amp; quintile fx 1910 (2)'!AT58-AT62</f>
        <v>-2.8713231512851403</v>
      </c>
      <c r="BA62" s="21">
        <f t="shared" si="8"/>
        <v>0</v>
      </c>
      <c r="BB62" s="22">
        <f>'[1]soc spen &amp; quintile fx 1910 (2)'!AW58</f>
        <v>0.12952249163017071</v>
      </c>
      <c r="BC62" s="22">
        <f>'[1]soc spen &amp; quintile fx 1910 (2)'!AX58</f>
        <v>0.10502482473454292</v>
      </c>
      <c r="BE62" s="13">
        <f t="shared" si="9"/>
        <v>1.7153175687423394</v>
      </c>
      <c r="BF62" s="13">
        <f t="shared" si="10"/>
        <v>0.79237555048830355</v>
      </c>
      <c r="BH62" s="11">
        <v>1957</v>
      </c>
      <c r="BI62" s="46">
        <f t="shared" si="11"/>
        <v>5.3796869446046207</v>
      </c>
      <c r="BJ62" s="23">
        <f t="shared" si="12"/>
        <v>-0.93912220749880326</v>
      </c>
      <c r="BK62" s="23">
        <f t="shared" si="13"/>
        <v>-2.8713231512851403</v>
      </c>
    </row>
    <row r="63" spans="1:63" outlineLevel="1">
      <c r="A63" s="11">
        <v>1958</v>
      </c>
      <c r="B63" s="12" t="s">
        <v>141</v>
      </c>
      <c r="C63" s="13">
        <f>'[3]Ingresos corrientes'!C59</f>
        <v>303.82799999999997</v>
      </c>
      <c r="D63" s="13">
        <f>'[3]Ingresos corrientes'!B59</f>
        <v>557.09353400000009</v>
      </c>
      <c r="E63" s="13"/>
      <c r="F63" s="13">
        <f>'[3]Ingresos corrientes'!D59</f>
        <v>860.92153400000007</v>
      </c>
      <c r="G63" s="13">
        <f>'[4]Rev-1800-present'!$R59</f>
        <v>6.4329999999999994E-8</v>
      </c>
      <c r="H63" s="14">
        <f t="shared" si="6"/>
        <v>0.35291021074633727</v>
      </c>
      <c r="I63" s="14">
        <f t="shared" si="6"/>
        <v>0.64708978925366278</v>
      </c>
      <c r="K63" s="14"/>
      <c r="L63" s="15">
        <f t="shared" si="14"/>
        <v>1385.2363436084211</v>
      </c>
      <c r="M63" s="15">
        <f t="shared" si="14"/>
        <v>2947.0353459521375</v>
      </c>
      <c r="N63" s="15">
        <f t="shared" si="14"/>
        <v>4290.2305521500357</v>
      </c>
      <c r="O63" s="15">
        <f t="shared" si="14"/>
        <v>6769.5437578595147</v>
      </c>
      <c r="P63" s="15">
        <f t="shared" si="14"/>
        <v>14990.754000429888</v>
      </c>
      <c r="R63" s="15">
        <f t="shared" si="15"/>
        <v>15694.307840289708</v>
      </c>
      <c r="S63" s="15">
        <f t="shared" si="15"/>
        <v>10994.631700161788</v>
      </c>
      <c r="T63" s="15">
        <f t="shared" si="15"/>
        <v>9505.0420496241059</v>
      </c>
      <c r="U63" s="15">
        <f t="shared" si="15"/>
        <v>9658.6577754992195</v>
      </c>
      <c r="V63" s="15">
        <f t="shared" si="15"/>
        <v>9298.472018704022</v>
      </c>
      <c r="X63" s="15">
        <f t="shared" si="16"/>
        <v>0</v>
      </c>
      <c r="Y63" s="15">
        <f t="shared" si="16"/>
        <v>0</v>
      </c>
      <c r="Z63" s="15">
        <f t="shared" si="16"/>
        <v>0</v>
      </c>
      <c r="AA63" s="15">
        <f t="shared" si="16"/>
        <v>0</v>
      </c>
      <c r="AB63" s="15">
        <f t="shared" si="16"/>
        <v>0</v>
      </c>
      <c r="AD63" s="16">
        <f t="shared" si="17"/>
        <v>17079.544183898128</v>
      </c>
      <c r="AE63" s="16">
        <f t="shared" si="17"/>
        <v>13941.667046113926</v>
      </c>
      <c r="AF63" s="16">
        <f t="shared" si="17"/>
        <v>13795.272601774141</v>
      </c>
      <c r="AG63" s="16">
        <f t="shared" si="17"/>
        <v>16428.201533358733</v>
      </c>
      <c r="AH63" s="16">
        <f t="shared" si="17"/>
        <v>24289.226019133908</v>
      </c>
      <c r="AJ63" s="17">
        <f t="shared" si="4"/>
        <v>19.968155211755409</v>
      </c>
      <c r="AK63" s="17">
        <f t="shared" si="5"/>
        <v>16.299578518604271</v>
      </c>
      <c r="AL63" s="17">
        <f t="shared" si="5"/>
        <v>16.128424830002242</v>
      </c>
      <c r="AM63" s="17">
        <f t="shared" si="5"/>
        <v>19.206652972470334</v>
      </c>
      <c r="AN63" s="17">
        <f t="shared" si="5"/>
        <v>28.397188467167744</v>
      </c>
      <c r="AO63" s="11">
        <v>1958</v>
      </c>
      <c r="AP63" s="19">
        <f>AJ63/100*'[1]soc spen &amp; quintile fx 1910 (2)'!$D59</f>
        <v>1.9093962832782345</v>
      </c>
      <c r="AQ63" s="19">
        <f>AK63/100*'[1]soc spen &amp; quintile fx 1910 (2)'!$D59</f>
        <v>1.5585993955066402</v>
      </c>
      <c r="AR63" s="19">
        <f>AL63/100*'[1]soc spen &amp; quintile fx 1910 (2)'!$D59</f>
        <v>1.5422333259613832</v>
      </c>
      <c r="AS63" s="19">
        <f>AM63/100*'[1]soc spen &amp; quintile fx 1910 (2)'!$D59</f>
        <v>1.8365798648369862</v>
      </c>
      <c r="AT63" s="19">
        <f>AN63/100*'[1]soc spen &amp; quintile fx 1910 (2)'!$D59</f>
        <v>2.7153978692453786</v>
      </c>
      <c r="AU63" s="20">
        <f t="shared" si="7"/>
        <v>9.5622067388286229</v>
      </c>
      <c r="AV63" s="19">
        <f>'[1]soc spen &amp; quintile fx 1910 (2)'!AP59-AP63</f>
        <v>4.8322931441277666</v>
      </c>
      <c r="AW63" s="19">
        <f>'[1]soc spen &amp; quintile fx 1910 (2)'!AQ59-AQ63</f>
        <v>0.13916590482257418</v>
      </c>
      <c r="AX63" s="19">
        <f>'[1]soc spen &amp; quintile fx 1910 (2)'!AR59-AR63</f>
        <v>-0.82782257921683866</v>
      </c>
      <c r="AY63" s="19">
        <f>'[1]soc spen &amp; quintile fx 1910 (2)'!AS59-AS63</f>
        <v>-1.5220444457626705</v>
      </c>
      <c r="AZ63" s="19">
        <f>'[1]soc spen &amp; quintile fx 1910 (2)'!AT59-AT63</f>
        <v>-2.6215920239708321</v>
      </c>
      <c r="BA63" s="21">
        <f t="shared" si="8"/>
        <v>0</v>
      </c>
      <c r="BB63" s="22">
        <f>'[1]soc spen &amp; quintile fx 1910 (2)'!AW59</f>
        <v>0.13130519900772059</v>
      </c>
      <c r="BC63" s="22">
        <f>'[1]soc spen &amp; quintile fx 1910 (2)'!AX59</f>
        <v>0.10596909787038769</v>
      </c>
      <c r="BE63" s="13">
        <f t="shared" si="9"/>
        <v>1.7606919935754073</v>
      </c>
      <c r="BF63" s="13">
        <f t="shared" si="10"/>
        <v>0.8077073049045268</v>
      </c>
      <c r="BH63" s="11">
        <v>1958</v>
      </c>
      <c r="BI63" s="46">
        <f t="shared" si="11"/>
        <v>4.8322931441277666</v>
      </c>
      <c r="BJ63" s="23">
        <f t="shared" si="12"/>
        <v>-0.82782257921683866</v>
      </c>
      <c r="BK63" s="23">
        <f t="shared" si="13"/>
        <v>-2.6215920239708321</v>
      </c>
    </row>
    <row r="64" spans="1:63" outlineLevel="1">
      <c r="A64" s="11">
        <v>1959</v>
      </c>
      <c r="B64" s="12" t="s">
        <v>141</v>
      </c>
      <c r="C64" s="13">
        <f>'[3]Ingresos corrientes'!C60</f>
        <v>378.27300000000002</v>
      </c>
      <c r="D64" s="13">
        <f>'[3]Ingresos corrientes'!B60</f>
        <v>641.11649999999997</v>
      </c>
      <c r="E64" s="13"/>
      <c r="F64" s="13">
        <f>'[3]Ingresos corrientes'!D60</f>
        <v>1019.3895</v>
      </c>
      <c r="G64" s="13">
        <f>'[4]Rev-1800-present'!$R60</f>
        <v>6.1929999999999999E-8</v>
      </c>
      <c r="H64" s="14">
        <f t="shared" si="6"/>
        <v>0.37107798344008841</v>
      </c>
      <c r="I64" s="14">
        <f t="shared" si="6"/>
        <v>0.62892201655991153</v>
      </c>
      <c r="K64" s="14"/>
      <c r="L64" s="15">
        <f t="shared" si="14"/>
        <v>1724.6518010380491</v>
      </c>
      <c r="M64" s="15">
        <f t="shared" si="14"/>
        <v>3669.1282614484285</v>
      </c>
      <c r="N64" s="15">
        <f t="shared" si="14"/>
        <v>5341.4378584378355</v>
      </c>
      <c r="O64" s="15">
        <f t="shared" si="14"/>
        <v>8428.2410637492012</v>
      </c>
      <c r="P64" s="15">
        <f t="shared" si="14"/>
        <v>18663.841015326485</v>
      </c>
      <c r="R64" s="15">
        <f t="shared" si="15"/>
        <v>18061.383050425236</v>
      </c>
      <c r="S64" s="15">
        <f t="shared" si="15"/>
        <v>12652.883877120667</v>
      </c>
      <c r="T64" s="15">
        <f t="shared" si="15"/>
        <v>10938.628649040884</v>
      </c>
      <c r="U64" s="15">
        <f t="shared" si="15"/>
        <v>11115.413283051756</v>
      </c>
      <c r="V64" s="15">
        <f t="shared" si="15"/>
        <v>10700.902940258244</v>
      </c>
      <c r="X64" s="15">
        <f t="shared" si="16"/>
        <v>0</v>
      </c>
      <c r="Y64" s="15">
        <f t="shared" si="16"/>
        <v>0</v>
      </c>
      <c r="Z64" s="15">
        <f t="shared" si="16"/>
        <v>0</v>
      </c>
      <c r="AA64" s="15">
        <f t="shared" si="16"/>
        <v>0</v>
      </c>
      <c r="AB64" s="15">
        <f t="shared" si="16"/>
        <v>0</v>
      </c>
      <c r="AD64" s="16">
        <f t="shared" si="17"/>
        <v>19786.034851463286</v>
      </c>
      <c r="AE64" s="16">
        <f t="shared" si="17"/>
        <v>16322.012138569095</v>
      </c>
      <c r="AF64" s="16">
        <f t="shared" si="17"/>
        <v>16280.066507478719</v>
      </c>
      <c r="AG64" s="16">
        <f t="shared" si="17"/>
        <v>19543.654346800955</v>
      </c>
      <c r="AH64" s="16">
        <f t="shared" si="17"/>
        <v>29364.74395558473</v>
      </c>
      <c r="AJ64" s="17">
        <f t="shared" si="4"/>
        <v>19.532789925233583</v>
      </c>
      <c r="AK64" s="17">
        <f t="shared" si="5"/>
        <v>16.113103845877667</v>
      </c>
      <c r="AL64" s="17">
        <f t="shared" si="5"/>
        <v>16.071695084267756</v>
      </c>
      <c r="AM64" s="17">
        <f t="shared" si="5"/>
        <v>19.293511691111235</v>
      </c>
      <c r="AN64" s="17">
        <f t="shared" si="5"/>
        <v>28.988899453509763</v>
      </c>
      <c r="AO64" s="11">
        <v>1959</v>
      </c>
      <c r="AP64" s="19">
        <f>AJ64/100*'[1]soc spen &amp; quintile fx 1910 (2)'!$D60</f>
        <v>1.5997231715433282</v>
      </c>
      <c r="AQ64" s="19">
        <f>AK64/100*'[1]soc spen &amp; quintile fx 1910 (2)'!$D60</f>
        <v>1.3196530391408572</v>
      </c>
      <c r="AR64" s="19">
        <f>AL64/100*'[1]soc spen &amp; quintile fx 1910 (2)'!$D60</f>
        <v>1.3162616876899971</v>
      </c>
      <c r="AS64" s="19">
        <f>AM64/100*'[1]soc spen &amp; quintile fx 1910 (2)'!$D60</f>
        <v>1.5801264351305233</v>
      </c>
      <c r="AT64" s="19">
        <f>AN64/100*'[1]soc spen &amp; quintile fx 1910 (2)'!$D60</f>
        <v>2.3741725760031036</v>
      </c>
      <c r="AU64" s="20">
        <f t="shared" si="7"/>
        <v>8.1899369095078107</v>
      </c>
      <c r="AV64" s="19">
        <f>'[1]soc spen &amp; quintile fx 1910 (2)'!AP60-AP64</f>
        <v>4.2000879704721257</v>
      </c>
      <c r="AW64" s="19">
        <f>'[1]soc spen &amp; quintile fx 1910 (2)'!AQ60-AQ64</f>
        <v>0.12694837944674142</v>
      </c>
      <c r="AX64" s="19">
        <f>'[1]soc spen &amp; quintile fx 1910 (2)'!AR60-AR64</f>
        <v>-0.71300449772497521</v>
      </c>
      <c r="AY64" s="19">
        <f>'[1]soc spen &amp; quintile fx 1910 (2)'!AS60-AS64</f>
        <v>-1.317442366228347</v>
      </c>
      <c r="AZ64" s="19">
        <f>'[1]soc spen &amp; quintile fx 1910 (2)'!AT60-AT64</f>
        <v>-2.2965894859655442</v>
      </c>
      <c r="BA64" s="21">
        <f t="shared" si="8"/>
        <v>0</v>
      </c>
      <c r="BB64" s="22">
        <f>'[1]soc spen &amp; quintile fx 1910 (2)'!AW60</f>
        <v>0.12860698774606832</v>
      </c>
      <c r="BC64" s="22">
        <f>'[1]soc spen &amp; quintile fx 1910 (2)'!AX60</f>
        <v>0.1040132471891814</v>
      </c>
      <c r="BE64" s="13">
        <f t="shared" si="9"/>
        <v>1.8037238325835578</v>
      </c>
      <c r="BF64" s="13">
        <f t="shared" si="10"/>
        <v>0.82280591486346821</v>
      </c>
      <c r="BH64" s="11">
        <v>1959</v>
      </c>
      <c r="BI64" s="46">
        <f t="shared" si="11"/>
        <v>4.2000879704721257</v>
      </c>
      <c r="BJ64" s="23">
        <f t="shared" si="12"/>
        <v>-0.71300449772497521</v>
      </c>
      <c r="BK64" s="23">
        <f t="shared" si="13"/>
        <v>-2.2965894859655442</v>
      </c>
    </row>
    <row r="65" spans="1:63" outlineLevel="1">
      <c r="A65" s="11">
        <v>1960</v>
      </c>
      <c r="B65" s="12" t="s">
        <v>141</v>
      </c>
      <c r="C65" s="13">
        <f>'[3]Ingresos corrientes'!C61</f>
        <v>503.81899999999996</v>
      </c>
      <c r="D65" s="13">
        <f>'[3]Ingresos corrientes'!B61</f>
        <v>1379.0239999999999</v>
      </c>
      <c r="E65" s="13"/>
      <c r="F65" s="13">
        <f>'[3]Ingresos corrientes'!D61</f>
        <v>1882.8429999999998</v>
      </c>
      <c r="G65" s="13">
        <f>'[4]Rev-1800-present'!$R61</f>
        <v>6.5839999999999999E-8</v>
      </c>
      <c r="H65" s="14">
        <f t="shared" si="6"/>
        <v>0.26758417988116906</v>
      </c>
      <c r="I65" s="14">
        <f t="shared" si="6"/>
        <v>0.73241582011883088</v>
      </c>
      <c r="K65" s="14"/>
      <c r="L65" s="15">
        <f t="shared" si="14"/>
        <v>2297.0509281582049</v>
      </c>
      <c r="M65" s="15">
        <f t="shared" si="14"/>
        <v>4886.8846879229695</v>
      </c>
      <c r="N65" s="15">
        <f t="shared" si="14"/>
        <v>7114.2214231528324</v>
      </c>
      <c r="O65" s="15">
        <f t="shared" si="14"/>
        <v>11225.51169260576</v>
      </c>
      <c r="P65" s="15">
        <f t="shared" si="14"/>
        <v>24858.231268160227</v>
      </c>
      <c r="R65" s="15">
        <f t="shared" si="15"/>
        <v>38849.539357869609</v>
      </c>
      <c r="S65" s="15">
        <f t="shared" si="15"/>
        <v>27216.006039093441</v>
      </c>
      <c r="T65" s="15">
        <f t="shared" si="15"/>
        <v>23528.690080687295</v>
      </c>
      <c r="U65" s="15">
        <f t="shared" si="15"/>
        <v>23908.948977677479</v>
      </c>
      <c r="V65" s="15">
        <f t="shared" si="15"/>
        <v>23017.348604016093</v>
      </c>
      <c r="X65" s="15">
        <f t="shared" si="16"/>
        <v>0</v>
      </c>
      <c r="Y65" s="15">
        <f t="shared" si="16"/>
        <v>0</v>
      </c>
      <c r="Z65" s="15">
        <f t="shared" si="16"/>
        <v>0</v>
      </c>
      <c r="AA65" s="15">
        <f t="shared" si="16"/>
        <v>0</v>
      </c>
      <c r="AB65" s="15">
        <f t="shared" si="16"/>
        <v>0</v>
      </c>
      <c r="AD65" s="16">
        <f t="shared" si="17"/>
        <v>41146.590286027815</v>
      </c>
      <c r="AE65" s="16">
        <f t="shared" si="17"/>
        <v>32102.890727016413</v>
      </c>
      <c r="AF65" s="16">
        <f t="shared" si="17"/>
        <v>30642.911503840129</v>
      </c>
      <c r="AG65" s="16">
        <f t="shared" si="17"/>
        <v>35134.460670283239</v>
      </c>
      <c r="AH65" s="16">
        <f t="shared" si="17"/>
        <v>47875.57987217632</v>
      </c>
      <c r="AJ65" s="17">
        <f t="shared" si="4"/>
        <v>22.015010512443812</v>
      </c>
      <c r="AK65" s="17">
        <f t="shared" si="5"/>
        <v>17.176282941604796</v>
      </c>
      <c r="AL65" s="17">
        <f t="shared" si="5"/>
        <v>16.395137827933258</v>
      </c>
      <c r="AM65" s="17">
        <f t="shared" si="5"/>
        <v>18.798289618374099</v>
      </c>
      <c r="AN65" s="17">
        <f t="shared" si="5"/>
        <v>25.615279099644045</v>
      </c>
      <c r="AO65" s="11">
        <v>1960</v>
      </c>
      <c r="AP65" s="19">
        <f>AJ65/100*'[1]soc spen &amp; quintile fx 1910 (2)'!$D61</f>
        <v>1.7273091870604484</v>
      </c>
      <c r="AQ65" s="19">
        <f>AK65/100*'[1]soc spen &amp; quintile fx 1910 (2)'!$D61</f>
        <v>1.3476601025383839</v>
      </c>
      <c r="AR65" s="19">
        <f>AL65/100*'[1]soc spen &amp; quintile fx 1910 (2)'!$D61</f>
        <v>1.2863710502115839</v>
      </c>
      <c r="AS65" s="19">
        <f>AM65/100*'[1]soc spen &amp; quintile fx 1910 (2)'!$D61</f>
        <v>1.4749235909057123</v>
      </c>
      <c r="AT65" s="19">
        <f>AN65/100*'[1]soc spen &amp; quintile fx 1910 (2)'!$D61</f>
        <v>2.0097881349147313</v>
      </c>
      <c r="AU65" s="20">
        <f t="shared" si="7"/>
        <v>7.8460520656308601</v>
      </c>
      <c r="AV65" s="19">
        <f>'[1]soc spen &amp; quintile fx 1910 (2)'!AP61-AP65</f>
        <v>3.801362425930241</v>
      </c>
      <c r="AW65" s="19">
        <f>'[1]soc spen &amp; quintile fx 1910 (2)'!AQ61-AQ65</f>
        <v>4.7180277471646992E-2</v>
      </c>
      <c r="AX65" s="19">
        <f>'[1]soc spen &amp; quintile fx 1910 (2)'!AR61-AR65</f>
        <v>-0.69887001290418949</v>
      </c>
      <c r="AY65" s="19">
        <f>'[1]soc spen &amp; quintile fx 1910 (2)'!AS61-AS65</f>
        <v>-1.2167397684218744</v>
      </c>
      <c r="AZ65" s="19">
        <f>'[1]soc spen &amp; quintile fx 1910 (2)'!AT61-AT65</f>
        <v>-1.9329329220758251</v>
      </c>
      <c r="BA65" s="21">
        <f t="shared" si="8"/>
        <v>0</v>
      </c>
      <c r="BB65" s="22">
        <f>'[1]soc spen &amp; quintile fx 1910 (2)'!AW61</f>
        <v>0.13081715258094714</v>
      </c>
      <c r="BC65" s="22">
        <f>'[1]soc spen &amp; quintile fx 1910 (2)'!AX61</f>
        <v>0.10626441185744266</v>
      </c>
      <c r="BE65" s="13">
        <f t="shared" si="9"/>
        <v>1.5623704642483667</v>
      </c>
      <c r="BF65" s="13">
        <f t="shared" si="10"/>
        <v>0.74472541444693097</v>
      </c>
      <c r="BH65" s="11">
        <v>1960</v>
      </c>
      <c r="BI65" s="46">
        <f t="shared" si="11"/>
        <v>3.801362425930241</v>
      </c>
      <c r="BJ65" s="23">
        <f t="shared" si="12"/>
        <v>-0.69887001290418949</v>
      </c>
      <c r="BK65" s="23">
        <f t="shared" si="13"/>
        <v>-1.9329329220758251</v>
      </c>
    </row>
    <row r="66" spans="1:63" outlineLevel="1">
      <c r="A66" s="11">
        <v>1961</v>
      </c>
      <c r="B66" s="12" t="s">
        <v>141</v>
      </c>
      <c r="C66" s="13">
        <f>'[3]Ingresos corrientes'!C62</f>
        <v>585.01599999999996</v>
      </c>
      <c r="D66" s="13">
        <f>'[3]Ingresos corrientes'!B62</f>
        <v>2028.5059999999999</v>
      </c>
      <c r="E66" s="13"/>
      <c r="F66" s="13">
        <f>'[3]Ingresos corrientes'!D62</f>
        <v>2613.5219999999999</v>
      </c>
      <c r="G66" s="13">
        <f>'[4]Rev-1800-present'!$R62</f>
        <v>7.0290000000000003E-8</v>
      </c>
      <c r="H66" s="14">
        <f t="shared" si="6"/>
        <v>0.22384200324313319</v>
      </c>
      <c r="I66" s="14">
        <f t="shared" si="6"/>
        <v>0.7761579967568667</v>
      </c>
      <c r="K66" s="14"/>
      <c r="L66" s="15">
        <f t="shared" si="14"/>
        <v>2667.2506312532882</v>
      </c>
      <c r="M66" s="15">
        <f t="shared" si="14"/>
        <v>5674.4698643559377</v>
      </c>
      <c r="N66" s="15">
        <f t="shared" si="14"/>
        <v>8260.7709516456853</v>
      </c>
      <c r="O66" s="15">
        <f t="shared" si="14"/>
        <v>13034.649245783607</v>
      </c>
      <c r="P66" s="15">
        <f t="shared" si="14"/>
        <v>28864.459306961475</v>
      </c>
      <c r="R66" s="15">
        <f t="shared" si="15"/>
        <v>57146.593304159062</v>
      </c>
      <c r="S66" s="15">
        <f t="shared" si="15"/>
        <v>40033.988927195809</v>
      </c>
      <c r="T66" s="15">
        <f t="shared" si="15"/>
        <v>34610.049571881755</v>
      </c>
      <c r="U66" s="15">
        <f t="shared" si="15"/>
        <v>35169.399847219938</v>
      </c>
      <c r="V66" s="15">
        <f t="shared" si="15"/>
        <v>33857.880462804322</v>
      </c>
      <c r="X66" s="15">
        <f t="shared" si="16"/>
        <v>0</v>
      </c>
      <c r="Y66" s="15">
        <f t="shared" si="16"/>
        <v>0</v>
      </c>
      <c r="Z66" s="15">
        <f t="shared" si="16"/>
        <v>0</v>
      </c>
      <c r="AA66" s="15">
        <f t="shared" si="16"/>
        <v>0</v>
      </c>
      <c r="AB66" s="15">
        <f t="shared" si="16"/>
        <v>0</v>
      </c>
      <c r="AD66" s="16">
        <f t="shared" si="17"/>
        <v>59813.843935412347</v>
      </c>
      <c r="AE66" s="16">
        <f t="shared" si="17"/>
        <v>45708.458791551748</v>
      </c>
      <c r="AF66" s="16">
        <f t="shared" si="17"/>
        <v>42870.820523527436</v>
      </c>
      <c r="AG66" s="16">
        <f t="shared" si="17"/>
        <v>48204.049093003545</v>
      </c>
      <c r="AH66" s="16">
        <f t="shared" si="17"/>
        <v>62722.339769765793</v>
      </c>
      <c r="AJ66" s="17">
        <f t="shared" si="4"/>
        <v>23.065693533037322</v>
      </c>
      <c r="AK66" s="17">
        <f t="shared" si="5"/>
        <v>17.626309111513383</v>
      </c>
      <c r="AL66" s="17">
        <f t="shared" si="5"/>
        <v>16.532045804869131</v>
      </c>
      <c r="AM66" s="17">
        <f t="shared" si="5"/>
        <v>18.588670285616555</v>
      </c>
      <c r="AN66" s="17">
        <f t="shared" si="5"/>
        <v>24.187281264963616</v>
      </c>
      <c r="AO66" s="11">
        <v>1961</v>
      </c>
      <c r="AP66" s="19">
        <f>AJ66/100*'[1]soc spen &amp; quintile fx 1910 (2)'!$D62</f>
        <v>2.395571863432552</v>
      </c>
      <c r="AQ66" s="19">
        <f>AK66/100*'[1]soc spen &amp; quintile fx 1910 (2)'!$D62</f>
        <v>1.8306447236553578</v>
      </c>
      <c r="AR66" s="19">
        <f>AL66/100*'[1]soc spen &amp; quintile fx 1910 (2)'!$D62</f>
        <v>1.7169960104775386</v>
      </c>
      <c r="AS66" s="19">
        <f>AM66/100*'[1]soc spen &amp; quintile fx 1910 (2)'!$D62</f>
        <v>1.9305942590048764</v>
      </c>
      <c r="AT66" s="19">
        <f>AN66/100*'[1]soc spen &amp; quintile fx 1910 (2)'!$D62</f>
        <v>2.51205845461722</v>
      </c>
      <c r="AU66" s="20">
        <f t="shared" si="7"/>
        <v>10.385865311187544</v>
      </c>
      <c r="AV66" s="19">
        <f>'[1]soc spen &amp; quintile fx 1910 (2)'!AP62-AP66</f>
        <v>4.9299369449441137</v>
      </c>
      <c r="AW66" s="19">
        <f>'[1]soc spen &amp; quintile fx 1910 (2)'!AQ62-AQ66</f>
        <v>9.6064534646598254E-3</v>
      </c>
      <c r="AX66" s="19">
        <f>'[1]soc spen &amp; quintile fx 1910 (2)'!AR62-AR66</f>
        <v>-0.94298344225610498</v>
      </c>
      <c r="AY66" s="19">
        <f>'[1]soc spen &amp; quintile fx 1910 (2)'!AS62-AS66</f>
        <v>-1.587496357108567</v>
      </c>
      <c r="AZ66" s="19">
        <f>'[1]soc spen &amp; quintile fx 1910 (2)'!AT62-AT66</f>
        <v>-2.4090635990441043</v>
      </c>
      <c r="BA66" s="21">
        <f t="shared" si="8"/>
        <v>0</v>
      </c>
      <c r="BB66" s="22">
        <f>'[1]soc spen &amp; quintile fx 1910 (2)'!AW62</f>
        <v>0.13306612812474439</v>
      </c>
      <c r="BC66" s="22">
        <f>'[1]soc spen &amp; quintile fx 1910 (2)'!AX62</f>
        <v>0.105659905471188</v>
      </c>
      <c r="BE66" s="13">
        <f t="shared" si="9"/>
        <v>1.4630543340159277</v>
      </c>
      <c r="BF66" s="13">
        <f t="shared" si="10"/>
        <v>0.71673742570064258</v>
      </c>
      <c r="BH66" s="11">
        <v>1961</v>
      </c>
      <c r="BI66" s="46">
        <f t="shared" si="11"/>
        <v>4.9299369449441137</v>
      </c>
      <c r="BJ66" s="23">
        <f t="shared" si="12"/>
        <v>-0.94298344225610498</v>
      </c>
      <c r="BK66" s="23">
        <f t="shared" si="13"/>
        <v>-2.4090635990441043</v>
      </c>
    </row>
    <row r="67" spans="1:63" outlineLevel="1">
      <c r="A67" s="11">
        <v>1962</v>
      </c>
      <c r="B67" s="12" t="s">
        <v>141</v>
      </c>
      <c r="C67" s="13">
        <f>'[3]Ingresos corrientes'!C63</f>
        <v>550.39599999999996</v>
      </c>
      <c r="D67" s="13">
        <f>'[3]Ingresos corrientes'!B63</f>
        <v>2047.595</v>
      </c>
      <c r="E67" s="13"/>
      <c r="F67" s="13">
        <f>'[3]Ingresos corrientes'!D63</f>
        <v>2597.991</v>
      </c>
      <c r="G67" s="13">
        <f>'[4]Rev-1800-present'!$R63</f>
        <v>7.1799999999999994E-8</v>
      </c>
      <c r="H67" s="14">
        <f t="shared" si="6"/>
        <v>0.21185446754819395</v>
      </c>
      <c r="I67" s="14">
        <f t="shared" si="6"/>
        <v>0.78814553245180607</v>
      </c>
      <c r="K67" s="14"/>
      <c r="L67" s="15">
        <f t="shared" si="14"/>
        <v>2509.4084237683842</v>
      </c>
      <c r="M67" s="15">
        <f t="shared" si="14"/>
        <v>5338.666832124336</v>
      </c>
      <c r="N67" s="15">
        <f t="shared" si="14"/>
        <v>7771.9161334082801</v>
      </c>
      <c r="O67" s="15">
        <f t="shared" si="14"/>
        <v>12263.286484954795</v>
      </c>
      <c r="P67" s="15">
        <f t="shared" si="14"/>
        <v>27156.322125744198</v>
      </c>
      <c r="R67" s="15">
        <f t="shared" si="15"/>
        <v>57684.364116561439</v>
      </c>
      <c r="S67" s="15">
        <f t="shared" si="15"/>
        <v>40410.723733319748</v>
      </c>
      <c r="T67" s="15">
        <f t="shared" si="15"/>
        <v>34935.743080443055</v>
      </c>
      <c r="U67" s="15">
        <f t="shared" si="15"/>
        <v>35500.357051035746</v>
      </c>
      <c r="V67" s="15">
        <f t="shared" si="15"/>
        <v>34176.495778782919</v>
      </c>
      <c r="X67" s="15">
        <f t="shared" si="16"/>
        <v>0</v>
      </c>
      <c r="Y67" s="15">
        <f t="shared" si="16"/>
        <v>0</v>
      </c>
      <c r="Z67" s="15">
        <f t="shared" si="16"/>
        <v>0</v>
      </c>
      <c r="AA67" s="15">
        <f t="shared" si="16"/>
        <v>0</v>
      </c>
      <c r="AB67" s="15">
        <f t="shared" si="16"/>
        <v>0</v>
      </c>
      <c r="AD67" s="16">
        <f t="shared" si="17"/>
        <v>60193.772540329825</v>
      </c>
      <c r="AE67" s="16">
        <f t="shared" si="17"/>
        <v>45749.390565444082</v>
      </c>
      <c r="AF67" s="16">
        <f t="shared" si="17"/>
        <v>42707.659213851337</v>
      </c>
      <c r="AG67" s="16">
        <f t="shared" si="17"/>
        <v>47763.643535990544</v>
      </c>
      <c r="AH67" s="16">
        <f t="shared" si="17"/>
        <v>61332.817904527117</v>
      </c>
      <c r="AJ67" s="17">
        <f t="shared" si="4"/>
        <v>23.353795105885794</v>
      </c>
      <c r="AK67" s="17">
        <f t="shared" si="5"/>
        <v>17.749708124186487</v>
      </c>
      <c r="AL67" s="17">
        <f t="shared" si="5"/>
        <v>16.569586530965992</v>
      </c>
      <c r="AM67" s="17">
        <f t="shared" si="5"/>
        <v>18.531191808965453</v>
      </c>
      <c r="AN67" s="17">
        <f t="shared" si="5"/>
        <v>23.795718429996271</v>
      </c>
      <c r="AO67" s="11">
        <v>1962</v>
      </c>
      <c r="AP67" s="19">
        <f>AJ67/100*'[1]soc spen &amp; quintile fx 1910 (2)'!$D63</f>
        <v>2.8899945548677244</v>
      </c>
      <c r="AQ67" s="19">
        <f>AK67/100*'[1]soc spen &amp; quintile fx 1910 (2)'!$D63</f>
        <v>2.196497811032958</v>
      </c>
      <c r="AR67" s="19">
        <f>AL67/100*'[1]soc spen &amp; quintile fx 1910 (2)'!$D63</f>
        <v>2.0504596633560741</v>
      </c>
      <c r="AS67" s="19">
        <f>AM67/100*'[1]soc spen &amp; quintile fx 1910 (2)'!$D63</f>
        <v>2.2932051591744163</v>
      </c>
      <c r="AT67" s="19">
        <f>AN67/100*'[1]soc spen &amp; quintile fx 1910 (2)'!$D63</f>
        <v>2.9446818549214298</v>
      </c>
      <c r="AU67" s="20">
        <f t="shared" si="7"/>
        <v>12.374839043352601</v>
      </c>
      <c r="AV67" s="19">
        <f>'[1]soc spen &amp; quintile fx 1910 (2)'!AP63-AP67</f>
        <v>5.8234467122364126</v>
      </c>
      <c r="AW67" s="19">
        <f>'[1]soc spen &amp; quintile fx 1910 (2)'!AQ63-AQ67</f>
        <v>6.725565162328806E-4</v>
      </c>
      <c r="AX67" s="19">
        <f>'[1]soc spen &amp; quintile fx 1910 (2)'!AR63-AR67</f>
        <v>-1.1231460172654746</v>
      </c>
      <c r="AY67" s="19">
        <f>'[1]soc spen &amp; quintile fx 1910 (2)'!AS63-AS67</f>
        <v>-1.8805680930996866</v>
      </c>
      <c r="AZ67" s="19">
        <f>'[1]soc spen &amp; quintile fx 1910 (2)'!AT63-AT67</f>
        <v>-2.8204051583874832</v>
      </c>
      <c r="BA67" s="21">
        <f t="shared" si="8"/>
        <v>0</v>
      </c>
      <c r="BB67" s="22">
        <f>'[1]soc spen &amp; quintile fx 1910 (2)'!AW63</f>
        <v>0.13401797445543512</v>
      </c>
      <c r="BC67" s="22">
        <f>'[1]soc spen &amp; quintile fx 1910 (2)'!AX63</f>
        <v>0.1064233541794202</v>
      </c>
      <c r="BE67" s="13">
        <f t="shared" si="9"/>
        <v>1.4361081603047701</v>
      </c>
      <c r="BF67" s="13">
        <f t="shared" si="10"/>
        <v>0.70950295041297196</v>
      </c>
      <c r="BH67" s="11">
        <v>1962</v>
      </c>
      <c r="BI67" s="46">
        <f t="shared" si="11"/>
        <v>5.8234467122364126</v>
      </c>
      <c r="BJ67" s="23">
        <f t="shared" si="12"/>
        <v>-1.1231460172654746</v>
      </c>
      <c r="BK67" s="23">
        <f t="shared" si="13"/>
        <v>-2.8204051583874832</v>
      </c>
    </row>
    <row r="68" spans="1:63" outlineLevel="1">
      <c r="A68" s="11">
        <v>1963</v>
      </c>
      <c r="B68" s="12" t="s">
        <v>141</v>
      </c>
      <c r="C68" s="13">
        <f>'[3]Ingresos corrientes'!C64</f>
        <v>610.79499999999996</v>
      </c>
      <c r="D68" s="13">
        <f>'[3]Ingresos corrientes'!B64</f>
        <v>2568.2350000000001</v>
      </c>
      <c r="E68" s="13"/>
      <c r="F68" s="13">
        <f>'[3]Ingresos corrientes'!D64</f>
        <v>3179.03</v>
      </c>
      <c r="G68" s="13">
        <f>'[4]Rev-1800-present'!$R64</f>
        <v>6.2139999999999999E-8</v>
      </c>
      <c r="H68" s="14">
        <f t="shared" si="6"/>
        <v>0.19213250582724917</v>
      </c>
      <c r="I68" s="14">
        <f t="shared" si="6"/>
        <v>0.80786749417275083</v>
      </c>
      <c r="J68" s="14"/>
      <c r="K68" s="14"/>
      <c r="L68" s="15">
        <f t="shared" si="14"/>
        <v>2784.7842611421779</v>
      </c>
      <c r="M68" s="15">
        <f t="shared" si="14"/>
        <v>5924.5179974552575</v>
      </c>
      <c r="N68" s="15">
        <f t="shared" si="14"/>
        <v>8624.7856356243701</v>
      </c>
      <c r="O68" s="15">
        <f t="shared" si="14"/>
        <v>13609.027079735251</v>
      </c>
      <c r="P68" s="15">
        <f t="shared" si="14"/>
        <v>30136.385026042935</v>
      </c>
      <c r="R68" s="15">
        <f t="shared" si="15"/>
        <v>72351.711582074175</v>
      </c>
      <c r="S68" s="15">
        <f t="shared" si="15"/>
        <v>50685.919367473769</v>
      </c>
      <c r="T68" s="15">
        <f t="shared" si="15"/>
        <v>43818.820679969271</v>
      </c>
      <c r="U68" s="15">
        <f t="shared" si="15"/>
        <v>44526.998498710338</v>
      </c>
      <c r="V68" s="15">
        <f t="shared" si="15"/>
        <v>42866.520301340133</v>
      </c>
      <c r="X68" s="15">
        <f t="shared" si="16"/>
        <v>0</v>
      </c>
      <c r="Y68" s="15">
        <f t="shared" si="16"/>
        <v>0</v>
      </c>
      <c r="Z68" s="15">
        <f t="shared" si="16"/>
        <v>0</v>
      </c>
      <c r="AA68" s="15">
        <f t="shared" si="16"/>
        <v>0</v>
      </c>
      <c r="AB68" s="15">
        <f t="shared" si="16"/>
        <v>0</v>
      </c>
      <c r="AD68" s="16">
        <f t="shared" si="17"/>
        <v>75136.495843216355</v>
      </c>
      <c r="AE68" s="16">
        <f t="shared" si="17"/>
        <v>56610.437364929028</v>
      </c>
      <c r="AF68" s="16">
        <f t="shared" si="17"/>
        <v>52443.606315593643</v>
      </c>
      <c r="AG68" s="16">
        <f t="shared" si="17"/>
        <v>58136.025578445588</v>
      </c>
      <c r="AH68" s="16">
        <f t="shared" si="17"/>
        <v>73002.905327383065</v>
      </c>
      <c r="AJ68" s="17">
        <f t="shared" si="4"/>
        <v>23.827933285417078</v>
      </c>
      <c r="AK68" s="17">
        <f t="shared" si="5"/>
        <v>17.952789914564484</v>
      </c>
      <c r="AL68" s="17">
        <f t="shared" si="5"/>
        <v>16.631368531507903</v>
      </c>
      <c r="AM68" s="17">
        <f t="shared" si="5"/>
        <v>18.436597600360006</v>
      </c>
      <c r="AN68" s="17">
        <f t="shared" si="5"/>
        <v>23.151310668150526</v>
      </c>
      <c r="AO68" s="11">
        <v>1963</v>
      </c>
      <c r="AP68" s="19">
        <f>AJ68/100*'[1]soc spen &amp; quintile fx 1910 (2)'!$D64</f>
        <v>2.91856534072447</v>
      </c>
      <c r="AQ68" s="19">
        <f>AK68/100*'[1]soc spen &amp; quintile fx 1910 (2)'!$D64</f>
        <v>2.1989481750825117</v>
      </c>
      <c r="AR68" s="19">
        <f>AL68/100*'[1]soc spen &amp; quintile fx 1910 (2)'!$D64</f>
        <v>2.0370938252786437</v>
      </c>
      <c r="AS68" s="19">
        <f>AM68/100*'[1]soc spen &amp; quintile fx 1910 (2)'!$D64</f>
        <v>2.2582073784059951</v>
      </c>
      <c r="AT68" s="19">
        <f>AN68/100*'[1]soc spen &amp; quintile fx 1910 (2)'!$D64</f>
        <v>2.835689192975936</v>
      </c>
      <c r="AU68" s="20">
        <f t="shared" si="7"/>
        <v>12.248503912467557</v>
      </c>
      <c r="AV68" s="19">
        <f>'[1]soc spen &amp; quintile fx 1910 (2)'!AP64-AP68</f>
        <v>5.7210114708214768</v>
      </c>
      <c r="AW68" s="19">
        <f>'[1]soc spen &amp; quintile fx 1910 (2)'!AQ64-AQ68</f>
        <v>-2.7649001966696396E-2</v>
      </c>
      <c r="AX68" s="19">
        <f>'[1]soc spen &amp; quintile fx 1910 (2)'!AR64-AR68</f>
        <v>-1.1240212003083538</v>
      </c>
      <c r="AY68" s="19">
        <f>'[1]soc spen &amp; quintile fx 1910 (2)'!AS64-AS68</f>
        <v>-1.8545315315315578</v>
      </c>
      <c r="AZ68" s="19">
        <f>'[1]soc spen &amp; quintile fx 1910 (2)'!AT64-AT68</f>
        <v>-2.7148097370148676</v>
      </c>
      <c r="BA68" s="21">
        <f t="shared" si="8"/>
        <v>0</v>
      </c>
      <c r="BB68" s="22">
        <f>'[1]soc spen &amp; quintile fx 1910 (2)'!AW64</f>
        <v>0.13238755894691459</v>
      </c>
      <c r="BC68" s="22">
        <f>'[1]soc spen &amp; quintile fx 1910 (2)'!AX64</f>
        <v>0.1056848784248388</v>
      </c>
      <c r="BE68" s="13">
        <f t="shared" si="9"/>
        <v>1.3920267970907312</v>
      </c>
      <c r="BF68" s="13">
        <f t="shared" si="10"/>
        <v>0.69797780329049608</v>
      </c>
      <c r="BH68" s="11">
        <v>1963</v>
      </c>
      <c r="BI68" s="46">
        <f t="shared" si="11"/>
        <v>5.7210114708214768</v>
      </c>
      <c r="BJ68" s="23">
        <f t="shared" si="12"/>
        <v>-1.1240212003083538</v>
      </c>
      <c r="BK68" s="23">
        <f t="shared" si="13"/>
        <v>-2.7148097370148676</v>
      </c>
    </row>
    <row r="69" spans="1:63" outlineLevel="1">
      <c r="A69" s="11">
        <v>1964</v>
      </c>
      <c r="B69" s="12" t="s">
        <v>141</v>
      </c>
      <c r="C69" s="13">
        <f>'[3]Ingresos corrientes'!C65</f>
        <v>852.88800000000015</v>
      </c>
      <c r="D69" s="13">
        <f>'[3]Ingresos corrientes'!B65</f>
        <v>3809.7820000000002</v>
      </c>
      <c r="E69" s="13"/>
      <c r="F69" s="13">
        <f>'[3]Ingresos corrientes'!D65</f>
        <v>4662.67</v>
      </c>
      <c r="G69" s="13">
        <f>'[4]Rev-1800-present'!$R65</f>
        <v>6.6259999999999999E-8</v>
      </c>
      <c r="H69" s="14">
        <f t="shared" si="6"/>
        <v>0.18291837080471063</v>
      </c>
      <c r="I69" s="14">
        <f t="shared" si="6"/>
        <v>0.81708162919528937</v>
      </c>
      <c r="J69" s="14"/>
      <c r="K69" s="14"/>
      <c r="L69" s="15">
        <f t="shared" si="14"/>
        <v>3888.5535718482147</v>
      </c>
      <c r="M69" s="15">
        <f t="shared" si="14"/>
        <v>8272.7434013271577</v>
      </c>
      <c r="N69" s="15">
        <f t="shared" si="14"/>
        <v>12043.281577610163</v>
      </c>
      <c r="O69" s="15">
        <f t="shared" si="14"/>
        <v>19003.063037485968</v>
      </c>
      <c r="P69" s="15">
        <f t="shared" si="14"/>
        <v>42081.158411728509</v>
      </c>
      <c r="R69" s="15">
        <f t="shared" si="15"/>
        <v>107328.28127277204</v>
      </c>
      <c r="S69" s="15">
        <f t="shared" si="15"/>
        <v>75188.72037008022</v>
      </c>
      <c r="T69" s="15">
        <f t="shared" si="15"/>
        <v>65001.899860322235</v>
      </c>
      <c r="U69" s="15">
        <f t="shared" si="15"/>
        <v>66052.427988254058</v>
      </c>
      <c r="V69" s="15">
        <f t="shared" si="15"/>
        <v>63589.234414561055</v>
      </c>
      <c r="X69" s="15">
        <f t="shared" si="16"/>
        <v>0</v>
      </c>
      <c r="Y69" s="15">
        <f t="shared" si="16"/>
        <v>0</v>
      </c>
      <c r="Z69" s="15">
        <f t="shared" si="16"/>
        <v>0</v>
      </c>
      <c r="AA69" s="15">
        <f t="shared" si="16"/>
        <v>0</v>
      </c>
      <c r="AB69" s="15">
        <f t="shared" si="16"/>
        <v>0</v>
      </c>
      <c r="AD69" s="16">
        <f t="shared" si="17"/>
        <v>111216.83484462026</v>
      </c>
      <c r="AE69" s="16">
        <f t="shared" si="17"/>
        <v>83461.463771407376</v>
      </c>
      <c r="AF69" s="16">
        <f t="shared" si="17"/>
        <v>77045.181437932391</v>
      </c>
      <c r="AG69" s="16">
        <f t="shared" si="17"/>
        <v>85055.491025740019</v>
      </c>
      <c r="AH69" s="16">
        <f t="shared" si="17"/>
        <v>105670.39282628956</v>
      </c>
      <c r="AJ69" s="17">
        <f t="shared" si="4"/>
        <v>24.049516233571747</v>
      </c>
      <c r="AK69" s="17">
        <f t="shared" si="5"/>
        <v>18.047697820679474</v>
      </c>
      <c r="AL69" s="17">
        <f t="shared" si="5"/>
        <v>16.6602416288748</v>
      </c>
      <c r="AM69" s="17">
        <f t="shared" si="5"/>
        <v>18.392390100255554</v>
      </c>
      <c r="AN69" s="17">
        <f t="shared" si="5"/>
        <v>22.850154216618424</v>
      </c>
      <c r="AO69" s="11">
        <v>1964</v>
      </c>
      <c r="AP69" s="19">
        <f>AJ69/100*'[1]soc spen &amp; quintile fx 1910 (2)'!$D65</f>
        <v>2.6511747919604844</v>
      </c>
      <c r="AQ69" s="19">
        <f>AK69/100*'[1]soc spen &amp; quintile fx 1910 (2)'!$D65</f>
        <v>1.9895452802627722</v>
      </c>
      <c r="AR69" s="19">
        <f>AL69/100*'[1]soc spen &amp; quintile fx 1910 (2)'!$D65</f>
        <v>1.8365946410508607</v>
      </c>
      <c r="AS69" s="19">
        <f>AM69/100*'[1]soc spen &amp; quintile fx 1910 (2)'!$D65</f>
        <v>2.0275435282824072</v>
      </c>
      <c r="AT69" s="19">
        <f>AN69/100*'[1]soc spen &amp; quintile fx 1910 (2)'!$D65</f>
        <v>2.5189593114119471</v>
      </c>
      <c r="AU69" s="20">
        <f t="shared" si="7"/>
        <v>11.023817552968472</v>
      </c>
      <c r="AV69" s="19">
        <f>'[1]soc spen &amp; quintile fx 1910 (2)'!AP65-AP69</f>
        <v>5.1145441986010027</v>
      </c>
      <c r="AW69" s="19">
        <f>'[1]soc spen &amp; quintile fx 1910 (2)'!AQ65-AQ69</f>
        <v>-3.2959919867248111E-2</v>
      </c>
      <c r="AX69" s="19">
        <f>'[1]soc spen &amp; quintile fx 1910 (2)'!AR65-AR69</f>
        <v>-1.011616180634364</v>
      </c>
      <c r="AY69" s="19">
        <f>'[1]soc spen &amp; quintile fx 1910 (2)'!AS65-AS69</f>
        <v>-1.6611617881993432</v>
      </c>
      <c r="AZ69" s="19">
        <f>'[1]soc spen &amp; quintile fx 1910 (2)'!AT65-AT69</f>
        <v>-2.4088063099000476</v>
      </c>
      <c r="BA69" s="21">
        <f t="shared" si="8"/>
        <v>0</v>
      </c>
      <c r="BB69" s="22">
        <f>'[1]soc spen &amp; quintile fx 1910 (2)'!AW65</f>
        <v>0.13352227578922243</v>
      </c>
      <c r="BC69" s="22">
        <f>'[1]soc spen &amp; quintile fx 1910 (2)'!AX65</f>
        <v>0.10623336505211967</v>
      </c>
      <c r="BE69" s="13">
        <f t="shared" si="9"/>
        <v>1.3715379839999162</v>
      </c>
      <c r="BF69" s="13">
        <f t="shared" si="10"/>
        <v>0.69274747429713601</v>
      </c>
      <c r="BH69" s="11">
        <v>1964</v>
      </c>
      <c r="BI69" s="46">
        <f t="shared" si="11"/>
        <v>5.1145441986010027</v>
      </c>
      <c r="BJ69" s="23">
        <f t="shared" si="12"/>
        <v>-1.011616180634364</v>
      </c>
      <c r="BK69" s="23">
        <f t="shared" si="13"/>
        <v>-2.4088063099000476</v>
      </c>
    </row>
    <row r="70" spans="1:63" outlineLevel="1">
      <c r="A70" s="11">
        <v>1965</v>
      </c>
      <c r="B70" s="12" t="s">
        <v>141</v>
      </c>
      <c r="C70" s="13">
        <f>'[3]Ingresos corrientes'!C66</f>
        <v>1106.9309999999998</v>
      </c>
      <c r="D70" s="13">
        <f>'[3]Ingresos corrientes'!B66</f>
        <v>5338.7430000000004</v>
      </c>
      <c r="E70" s="13"/>
      <c r="F70" s="13">
        <f>'[3]Ingresos corrientes'!D66</f>
        <v>6445.674</v>
      </c>
      <c r="G70" s="13">
        <f>'[4]Rev-1800-present'!$R66</f>
        <v>703033</v>
      </c>
      <c r="H70" s="14">
        <f t="shared" si="6"/>
        <v>0.17173238981679803</v>
      </c>
      <c r="I70" s="14">
        <f t="shared" si="6"/>
        <v>0.82826761018320205</v>
      </c>
      <c r="J70" s="14"/>
      <c r="K70" s="14"/>
      <c r="L70" s="15">
        <f t="shared" si="14"/>
        <v>5046.8062557328922</v>
      </c>
      <c r="M70" s="15">
        <f t="shared" si="14"/>
        <v>10736.880019386446</v>
      </c>
      <c r="N70" s="15">
        <f t="shared" si="14"/>
        <v>15630.51856748552</v>
      </c>
      <c r="O70" s="15">
        <f t="shared" si="14"/>
        <v>24663.355060860715</v>
      </c>
      <c r="P70" s="15">
        <f t="shared" si="14"/>
        <v>54615.540096534402</v>
      </c>
      <c r="R70" s="15">
        <f t="shared" si="15"/>
        <v>150401.81048339326</v>
      </c>
      <c r="S70" s="15">
        <f t="shared" si="15"/>
        <v>105363.83828647496</v>
      </c>
      <c r="T70" s="15">
        <f t="shared" si="15"/>
        <v>91088.791396987101</v>
      </c>
      <c r="U70" s="15">
        <f t="shared" si="15"/>
        <v>92560.922791722842</v>
      </c>
      <c r="V70" s="15">
        <f t="shared" si="15"/>
        <v>89109.187902640348</v>
      </c>
      <c r="X70" s="15">
        <f t="shared" si="16"/>
        <v>0</v>
      </c>
      <c r="Y70" s="15">
        <f t="shared" si="16"/>
        <v>0</v>
      </c>
      <c r="Z70" s="15">
        <f t="shared" si="16"/>
        <v>0</v>
      </c>
      <c r="AA70" s="15">
        <f t="shared" si="16"/>
        <v>0</v>
      </c>
      <c r="AB70" s="15">
        <f t="shared" si="16"/>
        <v>0</v>
      </c>
      <c r="AD70" s="16">
        <f t="shared" si="17"/>
        <v>155448.61673912616</v>
      </c>
      <c r="AE70" s="16">
        <f t="shared" si="17"/>
        <v>116100.7183058614</v>
      </c>
      <c r="AF70" s="16">
        <f t="shared" si="17"/>
        <v>106719.30996447262</v>
      </c>
      <c r="AG70" s="16">
        <f t="shared" si="17"/>
        <v>117224.27785258356</v>
      </c>
      <c r="AH70" s="16">
        <f t="shared" si="17"/>
        <v>143724.72799917473</v>
      </c>
      <c r="AJ70" s="17">
        <f t="shared" si="4"/>
        <v>24.318573889455351</v>
      </c>
      <c r="AK70" s="17">
        <f t="shared" si="5"/>
        <v>18.162939986003014</v>
      </c>
      <c r="AL70" s="17">
        <f t="shared" si="5"/>
        <v>16.695300860464286</v>
      </c>
      <c r="AM70" s="17">
        <f t="shared" si="5"/>
        <v>18.338711031312606</v>
      </c>
      <c r="AN70" s="17">
        <f t="shared" si="5"/>
        <v>22.48447423276474</v>
      </c>
      <c r="AO70" s="11">
        <v>1965</v>
      </c>
      <c r="AP70" s="19">
        <f>AJ70/100*'[1]soc spen &amp; quintile fx 1910 (2)'!$D66</f>
        <v>2.5107020264791551</v>
      </c>
      <c r="AQ70" s="19">
        <f>AK70/100*'[1]soc spen &amp; quintile fx 1910 (2)'!$D66</f>
        <v>1.8751811038331556</v>
      </c>
      <c r="AR70" s="19">
        <f>AL70/100*'[1]soc spen &amp; quintile fx 1910 (2)'!$D66</f>
        <v>1.723658874635829</v>
      </c>
      <c r="AS70" s="19">
        <f>AM70/100*'[1]soc spen &amp; quintile fx 1910 (2)'!$D66</f>
        <v>1.8933280857105141</v>
      </c>
      <c r="AT70" s="19">
        <f>AN70/100*'[1]soc spen &amp; quintile fx 1910 (2)'!$D66</f>
        <v>2.3213456215456185</v>
      </c>
      <c r="AU70" s="20">
        <f t="shared" si="7"/>
        <v>10.324215712204271</v>
      </c>
      <c r="AV70" s="19">
        <f>'[1]soc spen &amp; quintile fx 1910 (2)'!AP66-AP70</f>
        <v>4.5266324190761704</v>
      </c>
      <c r="AW70" s="19">
        <f>'[1]soc spen &amp; quintile fx 1910 (2)'!AQ66-AQ70</f>
        <v>2.0802864531126453E-2</v>
      </c>
      <c r="AX70" s="19">
        <f>'[1]soc spen &amp; quintile fx 1910 (2)'!AR66-AR70</f>
        <v>-0.87343743747371305</v>
      </c>
      <c r="AY70" s="19">
        <f>'[1]soc spen &amp; quintile fx 1910 (2)'!AS66-AS70</f>
        <v>-1.4840187712429314</v>
      </c>
      <c r="AZ70" s="19">
        <f>'[1]soc spen &amp; quintile fx 1910 (2)'!AT66-AT70</f>
        <v>-2.1899790748906525</v>
      </c>
      <c r="BA70" s="21">
        <f t="shared" si="8"/>
        <v>0</v>
      </c>
      <c r="BB70" s="22">
        <f>'[1]soc spen &amp; quintile fx 1910 (2)'!AW66</f>
        <v>0.15450862670958218</v>
      </c>
      <c r="BC70" s="22">
        <f>'[1]soc spen &amp; quintile fx 1910 (2)'!AX66</f>
        <v>0.12081583499262324</v>
      </c>
      <c r="BE70" s="13">
        <f t="shared" si="9"/>
        <v>1.3467546599300673</v>
      </c>
      <c r="BF70" s="13">
        <f t="shared" si="10"/>
        <v>0.68652466778504018</v>
      </c>
      <c r="BH70" s="11">
        <v>1965</v>
      </c>
      <c r="BI70" s="46">
        <f t="shared" si="11"/>
        <v>4.5266324190761704</v>
      </c>
      <c r="BJ70" s="23">
        <f t="shared" si="12"/>
        <v>-0.87343743747371305</v>
      </c>
      <c r="BK70" s="23">
        <f t="shared" si="13"/>
        <v>-2.1899790748906525</v>
      </c>
    </row>
    <row r="71" spans="1:63" outlineLevel="1">
      <c r="A71" s="11">
        <v>1966</v>
      </c>
      <c r="B71" s="12" t="s">
        <v>141</v>
      </c>
      <c r="C71" s="13">
        <f>'[3]Ingresos corrientes'!C67</f>
        <v>2639.1889999999999</v>
      </c>
      <c r="D71" s="13">
        <f>'[3]Ingresos corrientes'!B67</f>
        <v>11380.73</v>
      </c>
      <c r="E71" s="13"/>
      <c r="F71" s="13">
        <f>'[3]Ingresos corrientes'!D67</f>
        <v>14019.919000000002</v>
      </c>
      <c r="G71" s="13">
        <f>'[4]Rev-1800-present'!$R67</f>
        <v>739637</v>
      </c>
      <c r="H71" s="14">
        <f t="shared" si="6"/>
        <v>0.18824566675456539</v>
      </c>
      <c r="I71" s="14">
        <f t="shared" si="6"/>
        <v>0.81175433324543445</v>
      </c>
      <c r="J71" s="14"/>
      <c r="K71" s="14"/>
      <c r="L71" s="15">
        <f t="shared" si="14"/>
        <v>12032.796583763069</v>
      </c>
      <c r="M71" s="15">
        <f t="shared" si="14"/>
        <v>25599.297193306989</v>
      </c>
      <c r="N71" s="15">
        <f t="shared" si="14"/>
        <v>37266.905224990129</v>
      </c>
      <c r="O71" s="15">
        <f t="shared" si="14"/>
        <v>58803.353939602319</v>
      </c>
      <c r="P71" s="15">
        <f t="shared" si="14"/>
        <v>130216.54705833747</v>
      </c>
      <c r="R71" s="15">
        <f t="shared" si="15"/>
        <v>320615.24531573593</v>
      </c>
      <c r="S71" s="15">
        <f t="shared" si="15"/>
        <v>224606.69024563162</v>
      </c>
      <c r="T71" s="15">
        <f t="shared" si="15"/>
        <v>194176.22105342642</v>
      </c>
      <c r="U71" s="15">
        <f t="shared" si="15"/>
        <v>197314.3998209773</v>
      </c>
      <c r="V71" s="15">
        <f t="shared" si="15"/>
        <v>189956.25150699631</v>
      </c>
      <c r="X71" s="15">
        <f t="shared" si="16"/>
        <v>0</v>
      </c>
      <c r="Y71" s="15">
        <f t="shared" si="16"/>
        <v>0</v>
      </c>
      <c r="Z71" s="15">
        <f t="shared" si="16"/>
        <v>0</v>
      </c>
      <c r="AA71" s="15">
        <f t="shared" si="16"/>
        <v>0</v>
      </c>
      <c r="AB71" s="15">
        <f t="shared" si="16"/>
        <v>0</v>
      </c>
      <c r="AD71" s="16">
        <f t="shared" si="17"/>
        <v>332648.04189949902</v>
      </c>
      <c r="AE71" s="16">
        <f t="shared" si="17"/>
        <v>250205.98743893861</v>
      </c>
      <c r="AF71" s="16">
        <f t="shared" si="17"/>
        <v>231443.12627841654</v>
      </c>
      <c r="AG71" s="16">
        <f t="shared" si="17"/>
        <v>256117.75376057962</v>
      </c>
      <c r="AH71" s="16">
        <f t="shared" si="17"/>
        <v>320172.79856533377</v>
      </c>
      <c r="AJ71" s="17">
        <f t="shared" si="4"/>
        <v>23.921399563614568</v>
      </c>
      <c r="AK71" s="17">
        <f t="shared" si="5"/>
        <v>17.992823178991909</v>
      </c>
      <c r="AL71" s="17">
        <f t="shared" si="5"/>
        <v>16.643547541550831</v>
      </c>
      <c r="AM71" s="17">
        <f t="shared" si="5"/>
        <v>18.417950359958212</v>
      </c>
      <c r="AN71" s="17">
        <f t="shared" ref="AN71:AN102" si="18">AH71/SUM($AD71:$AH71)*100</f>
        <v>23.024279355884477</v>
      </c>
      <c r="AO71" s="11">
        <v>1966</v>
      </c>
      <c r="AP71" s="19">
        <f>AJ71/100*'[1]soc spen &amp; quintile fx 1910 (2)'!$D67</f>
        <v>2.1333161740740971</v>
      </c>
      <c r="AQ71" s="19">
        <f>AK71/100*'[1]soc spen &amp; quintile fx 1910 (2)'!$D67</f>
        <v>1.604604304314325</v>
      </c>
      <c r="AR71" s="19">
        <f>AL71/100*'[1]soc spen &amp; quintile fx 1910 (2)'!$D67</f>
        <v>1.4842755780212611</v>
      </c>
      <c r="AS71" s="19">
        <f>AM71/100*'[1]soc spen &amp; quintile fx 1910 (2)'!$D67</f>
        <v>1.6425172486962842</v>
      </c>
      <c r="AT71" s="19">
        <f>AN71/100*'[1]soc spen &amp; quintile fx 1910 (2)'!$D67</f>
        <v>2.0533107778952568</v>
      </c>
      <c r="AU71" s="20">
        <f t="shared" si="7"/>
        <v>8.9180240830012245</v>
      </c>
      <c r="AV71" s="19">
        <f>'[1]soc spen &amp; quintile fx 1910 (2)'!AP67-AP71</f>
        <v>3.9982476374327236</v>
      </c>
      <c r="AW71" s="19">
        <f>'[1]soc spen &amp; quintile fx 1910 (2)'!AQ67-AQ71</f>
        <v>1.9264665602914732E-2</v>
      </c>
      <c r="AX71" s="19">
        <f>'[1]soc spen &amp; quintile fx 1910 (2)'!AR67-AR71</f>
        <v>-0.7671191067952905</v>
      </c>
      <c r="AY71" s="19">
        <f>'[1]soc spen &amp; quintile fx 1910 (2)'!AS67-AS71</f>
        <v>-1.304060617434823</v>
      </c>
      <c r="AZ71" s="19">
        <f>'[1]soc spen &amp; quintile fx 1910 (2)'!AT67-AT71</f>
        <v>-1.9463325788055246</v>
      </c>
      <c r="BA71" s="21">
        <f t="shared" si="8"/>
        <v>0</v>
      </c>
      <c r="BB71" s="22">
        <f>'[1]soc spen &amp; quintile fx 1910 (2)'!AW67</f>
        <v>0.14916995576551703</v>
      </c>
      <c r="BC71" s="22">
        <f>'[1]soc spen &amp; quintile fx 1910 (2)'!AX67</f>
        <v>0.11696142995040129</v>
      </c>
      <c r="BE71" s="13">
        <f t="shared" si="9"/>
        <v>1.3833757075169264</v>
      </c>
      <c r="BF71" s="13">
        <f t="shared" si="10"/>
        <v>0.69575977347355322</v>
      </c>
      <c r="BH71" s="11">
        <v>1966</v>
      </c>
      <c r="BI71" s="46">
        <f t="shared" si="11"/>
        <v>3.9982476374327236</v>
      </c>
      <c r="BJ71" s="23">
        <f t="shared" si="12"/>
        <v>-0.7671191067952905</v>
      </c>
      <c r="BK71" s="23">
        <f t="shared" si="13"/>
        <v>-1.9463325788055246</v>
      </c>
    </row>
    <row r="72" spans="1:63" outlineLevel="1">
      <c r="A72" s="11">
        <v>1967</v>
      </c>
      <c r="B72" s="12" t="s">
        <v>141</v>
      </c>
      <c r="C72" s="13">
        <f>'[3]Ingresos corrientes'!C68</f>
        <v>3325.7264029999997</v>
      </c>
      <c r="D72" s="13">
        <f>'[3]Ingresos corrientes'!B68</f>
        <v>17042.527000000002</v>
      </c>
      <c r="E72" s="13"/>
      <c r="F72" s="13">
        <f>'[3]Ingresos corrientes'!D68</f>
        <v>20368.253403000002</v>
      </c>
      <c r="G72" s="13">
        <f>'[4]Rev-1800-present'!$R68</f>
        <v>749074</v>
      </c>
      <c r="H72" s="14">
        <f t="shared" si="6"/>
        <v>0.16327990118731336</v>
      </c>
      <c r="I72" s="14">
        <f t="shared" si="6"/>
        <v>0.83672009881268661</v>
      </c>
      <c r="J72" s="14"/>
      <c r="K72" s="14"/>
      <c r="L72" s="15">
        <f t="shared" ref="L72:P102" si="19">L$7*$C72</f>
        <v>15162.911523407014</v>
      </c>
      <c r="M72" s="15">
        <f t="shared" si="19"/>
        <v>32258.492504335554</v>
      </c>
      <c r="N72" s="15">
        <f t="shared" si="19"/>
        <v>46961.218262446651</v>
      </c>
      <c r="O72" s="15">
        <f t="shared" si="19"/>
        <v>74099.985556884902</v>
      </c>
      <c r="P72" s="15">
        <f t="shared" si="19"/>
        <v>164090.03245292584</v>
      </c>
      <c r="R72" s="15">
        <f t="shared" ref="R72:V102" si="20">R$7*$D72</f>
        <v>480118.05700557464</v>
      </c>
      <c r="S72" s="15">
        <f t="shared" si="20"/>
        <v>336346.22584771045</v>
      </c>
      <c r="T72" s="15">
        <f t="shared" si="20"/>
        <v>290776.90886797145</v>
      </c>
      <c r="U72" s="15">
        <f t="shared" si="20"/>
        <v>295476.29953770991</v>
      </c>
      <c r="V72" s="15">
        <f t="shared" si="20"/>
        <v>284457.54754982993</v>
      </c>
      <c r="X72" s="15">
        <f t="shared" ref="X72:AB102" si="21">X$7*$E72</f>
        <v>0</v>
      </c>
      <c r="Y72" s="15">
        <f t="shared" si="21"/>
        <v>0</v>
      </c>
      <c r="Z72" s="15">
        <f t="shared" si="21"/>
        <v>0</v>
      </c>
      <c r="AA72" s="15">
        <f t="shared" si="21"/>
        <v>0</v>
      </c>
      <c r="AB72" s="15">
        <f t="shared" si="21"/>
        <v>0</v>
      </c>
      <c r="AD72" s="16">
        <f t="shared" si="17"/>
        <v>495280.96852898167</v>
      </c>
      <c r="AE72" s="16">
        <f t="shared" si="17"/>
        <v>368604.71835204598</v>
      </c>
      <c r="AF72" s="16">
        <f t="shared" si="17"/>
        <v>337738.12713041808</v>
      </c>
      <c r="AG72" s="16">
        <f t="shared" si="17"/>
        <v>369576.28509459482</v>
      </c>
      <c r="AH72" s="16">
        <f t="shared" si="17"/>
        <v>448547.58000275574</v>
      </c>
      <c r="AJ72" s="17">
        <f t="shared" ref="AJ72:AN103" si="22">AD72/SUM($AD72:$AH72)*100</f>
        <v>24.521922894226172</v>
      </c>
      <c r="AK72" s="17">
        <f t="shared" ref="AK72:AM102" si="23">AE72/SUM($AD72:$AH72)*100</f>
        <v>18.250037970816781</v>
      </c>
      <c r="AL72" s="17">
        <f t="shared" si="23"/>
        <v>16.721798005949111</v>
      </c>
      <c r="AM72" s="17">
        <f t="shared" si="23"/>
        <v>18.2981413429656</v>
      </c>
      <c r="AN72" s="17">
        <f t="shared" si="18"/>
        <v>22.208099786042343</v>
      </c>
      <c r="AO72" s="11">
        <v>1967</v>
      </c>
      <c r="AP72" s="19">
        <f>AJ72/100*'[1]soc spen &amp; quintile fx 1910 (2)'!$D68</f>
        <v>2.5258433382590577</v>
      </c>
      <c r="AQ72" s="19">
        <f>AK72/100*'[1]soc spen &amp; quintile fx 1910 (2)'!$D68</f>
        <v>1.8798173793465502</v>
      </c>
      <c r="AR72" s="19">
        <f>AL72/100*'[1]soc spen &amp; quintile fx 1910 (2)'!$D68</f>
        <v>1.7224033481886947</v>
      </c>
      <c r="AS72" s="19">
        <f>AM72/100*'[1]soc spen &amp; quintile fx 1910 (2)'!$D68</f>
        <v>1.8847721939674913</v>
      </c>
      <c r="AT72" s="19">
        <f>AN72/100*'[1]soc spen &amp; quintile fx 1910 (2)'!$D68</f>
        <v>2.2875115113087303</v>
      </c>
      <c r="AU72" s="20">
        <f t="shared" si="7"/>
        <v>10.300347771070525</v>
      </c>
      <c r="AV72" s="19">
        <f>'[1]soc spen &amp; quintile fx 1910 (2)'!AP68-AP72</f>
        <v>4.4718967319429872</v>
      </c>
      <c r="AW72" s="19">
        <f>'[1]soc spen &amp; quintile fx 1910 (2)'!AQ68-AQ72</f>
        <v>1.854077058284842E-2</v>
      </c>
      <c r="AX72" s="19">
        <f>'[1]soc spen &amp; quintile fx 1910 (2)'!AR68-AR72</f>
        <v>-0.86631891867650879</v>
      </c>
      <c r="AY72" s="19">
        <f>'[1]soc spen &amp; quintile fx 1910 (2)'!AS68-AS72</f>
        <v>-1.4702277167949089</v>
      </c>
      <c r="AZ72" s="19">
        <f>'[1]soc spen &amp; quintile fx 1910 (2)'!AT68-AT72</f>
        <v>-2.153890867054419</v>
      </c>
      <c r="BA72" s="21">
        <f t="shared" ref="BA72:BA118" si="24">SUM(AV72:AZ72)</f>
        <v>0</v>
      </c>
      <c r="BB72" s="22">
        <f>'[1]soc spen &amp; quintile fx 1910 (2)'!AW68</f>
        <v>0.15608348855316895</v>
      </c>
      <c r="BC72" s="22">
        <f>'[1]soc spen &amp; quintile fx 1910 (2)'!AX68</f>
        <v>0.12233727187975822</v>
      </c>
      <c r="BE72" s="13">
        <f t="shared" ref="BE72:BE118" si="25">+AT72/AR72</f>
        <v>1.3280928150275091</v>
      </c>
      <c r="BF72" s="13">
        <f t="shared" ref="BF72:BF118" si="26">AR72/AP72</f>
        <v>0.6819121843779371</v>
      </c>
      <c r="BH72" s="11">
        <v>1967</v>
      </c>
      <c r="BI72" s="46">
        <f t="shared" si="11"/>
        <v>4.4718967319429872</v>
      </c>
      <c r="BJ72" s="23">
        <f t="shared" si="12"/>
        <v>-0.86631891867650879</v>
      </c>
      <c r="BK72" s="23">
        <f t="shared" si="13"/>
        <v>-2.153890867054419</v>
      </c>
    </row>
    <row r="73" spans="1:63" outlineLevel="1">
      <c r="A73" s="11">
        <v>1968</v>
      </c>
      <c r="B73" s="12" t="s">
        <v>141</v>
      </c>
      <c r="C73" s="13">
        <f>'[3]Ingresos corrientes'!C69</f>
        <v>5901.4750019999992</v>
      </c>
      <c r="D73" s="13">
        <f>'[3]Ingresos corrientes'!B69</f>
        <v>41859.613000000005</v>
      </c>
      <c r="E73" s="13"/>
      <c r="F73" s="13">
        <f>'[3]Ingresos corrientes'!D69</f>
        <v>47761.088002000004</v>
      </c>
      <c r="G73" s="13">
        <f>'[4]Rev-1800-present'!$R69</f>
        <v>900031</v>
      </c>
      <c r="H73" s="14">
        <f t="shared" ref="H73:I118" si="27">C73/$F73</f>
        <v>0.12356240715774469</v>
      </c>
      <c r="I73" s="14">
        <f t="shared" si="27"/>
        <v>0.87643759284225531</v>
      </c>
      <c r="J73" s="14"/>
      <c r="K73" s="14"/>
      <c r="L73" s="15">
        <f t="shared" si="19"/>
        <v>26906.465676853284</v>
      </c>
      <c r="M73" s="15">
        <f t="shared" si="19"/>
        <v>57242.437906140847</v>
      </c>
      <c r="N73" s="15">
        <f t="shared" si="19"/>
        <v>83332.307609338473</v>
      </c>
      <c r="O73" s="15">
        <f t="shared" si="19"/>
        <v>131489.83392561931</v>
      </c>
      <c r="P73" s="15">
        <f t="shared" si="19"/>
        <v>291176.45508204796</v>
      </c>
      <c r="R73" s="15">
        <f t="shared" si="20"/>
        <v>1179259.1591942494</v>
      </c>
      <c r="S73" s="15">
        <f t="shared" si="20"/>
        <v>826128.8274911202</v>
      </c>
      <c r="T73" s="15">
        <f t="shared" si="20"/>
        <v>714202.11771115591</v>
      </c>
      <c r="U73" s="15">
        <f t="shared" si="20"/>
        <v>725744.6943942419</v>
      </c>
      <c r="V73" s="15">
        <f t="shared" si="20"/>
        <v>698680.59210731939</v>
      </c>
      <c r="X73" s="15">
        <f t="shared" si="21"/>
        <v>0</v>
      </c>
      <c r="Y73" s="15">
        <f t="shared" si="21"/>
        <v>0</v>
      </c>
      <c r="Z73" s="15">
        <f t="shared" si="21"/>
        <v>0</v>
      </c>
      <c r="AA73" s="15">
        <f t="shared" si="21"/>
        <v>0</v>
      </c>
      <c r="AB73" s="15">
        <f t="shared" si="21"/>
        <v>0</v>
      </c>
      <c r="AD73" s="16">
        <f t="shared" si="17"/>
        <v>1206165.6248711026</v>
      </c>
      <c r="AE73" s="16">
        <f t="shared" si="17"/>
        <v>883371.26539726101</v>
      </c>
      <c r="AF73" s="16">
        <f t="shared" si="17"/>
        <v>797534.42532049434</v>
      </c>
      <c r="AG73" s="16">
        <f t="shared" si="17"/>
        <v>857234.52831986127</v>
      </c>
      <c r="AH73" s="16">
        <f t="shared" si="17"/>
        <v>989857.04718936735</v>
      </c>
      <c r="AJ73" s="17">
        <f t="shared" si="22"/>
        <v>25.477907131989987</v>
      </c>
      <c r="AK73" s="17">
        <f t="shared" si="23"/>
        <v>18.659502972707461</v>
      </c>
      <c r="AL73" s="17">
        <f t="shared" si="23"/>
        <v>16.846366372820491</v>
      </c>
      <c r="AM73" s="17">
        <f t="shared" si="23"/>
        <v>18.107415144750675</v>
      </c>
      <c r="AN73" s="17">
        <f t="shared" si="18"/>
        <v>20.90880837773139</v>
      </c>
      <c r="AO73" s="11">
        <v>1968</v>
      </c>
      <c r="AP73" s="19">
        <f>AJ73/100*'[1]soc spen &amp; quintile fx 1910 (2)'!$D69</f>
        <v>3.4182682576089145</v>
      </c>
      <c r="AQ73" s="19">
        <f>AK73/100*'[1]soc spen &amp; quintile fx 1910 (2)'!$D69</f>
        <v>2.503470413952452</v>
      </c>
      <c r="AR73" s="19">
        <f>AL73/100*'[1]soc spen &amp; quintile fx 1910 (2)'!$D69</f>
        <v>2.2602091737730863</v>
      </c>
      <c r="AS73" s="19">
        <f>AM73/100*'[1]soc spen &amp; quintile fx 1910 (2)'!$D69</f>
        <v>2.4293990120927837</v>
      </c>
      <c r="AT73" s="19">
        <f>AN73/100*'[1]soc spen &amp; quintile fx 1910 (2)'!$D69</f>
        <v>2.805250667245216</v>
      </c>
      <c r="AU73" s="20">
        <f t="shared" si="7"/>
        <v>13.416597524672452</v>
      </c>
      <c r="AV73" s="19">
        <f>'[1]soc spen &amp; quintile fx 1910 (2)'!AP69-AP73</f>
        <v>5.9647740874264326</v>
      </c>
      <c r="AW73" s="19">
        <f>'[1]soc spen &amp; quintile fx 1910 (2)'!AQ69-AQ73</f>
        <v>-0.10105254876221181</v>
      </c>
      <c r="AX73" s="19">
        <f>'[1]soc spen &amp; quintile fx 1910 (2)'!AR69-AR73</f>
        <v>-1.232825071747933</v>
      </c>
      <c r="AY73" s="19">
        <f>'[1]soc spen &amp; quintile fx 1910 (2)'!AS69-AS73</f>
        <v>-1.9664995568319297</v>
      </c>
      <c r="AZ73" s="19">
        <f>'[1]soc spen &amp; quintile fx 1910 (2)'!AT69-AT73</f>
        <v>-2.6643969100843603</v>
      </c>
      <c r="BA73" s="21">
        <f t="shared" si="24"/>
        <v>0</v>
      </c>
      <c r="BB73" s="22">
        <f>'[1]soc spen &amp; quintile fx 1910 (2)'!AW69</f>
        <v>0.13709941285173521</v>
      </c>
      <c r="BC73" s="22">
        <f>'[1]soc spen &amp; quintile fx 1910 (2)'!AX69</f>
        <v>0.10949370835662396</v>
      </c>
      <c r="BE73" s="13">
        <f t="shared" si="25"/>
        <v>1.2411464831647698</v>
      </c>
      <c r="BF73" s="13">
        <f t="shared" si="26"/>
        <v>0.66121468633772684</v>
      </c>
      <c r="BH73" s="11">
        <v>1968</v>
      </c>
      <c r="BI73" s="46">
        <f t="shared" si="11"/>
        <v>5.9647740874264326</v>
      </c>
      <c r="BJ73" s="23">
        <f t="shared" si="12"/>
        <v>-1.232825071747933</v>
      </c>
      <c r="BK73" s="23">
        <f t="shared" si="13"/>
        <v>-2.6643969100843603</v>
      </c>
    </row>
    <row r="74" spans="1:63" outlineLevel="1">
      <c r="A74" s="11">
        <v>1969</v>
      </c>
      <c r="B74" s="12" t="s">
        <v>141</v>
      </c>
      <c r="C74" s="13">
        <f>'[3]Ingresos corrientes'!C70</f>
        <v>10504.426510000001</v>
      </c>
      <c r="D74" s="13">
        <f>'[3]Ingresos corrientes'!B70</f>
        <v>53498.955999999998</v>
      </c>
      <c r="E74" s="13"/>
      <c r="F74" s="13">
        <f>'[3]Ingresos corrientes'!D70</f>
        <v>64003.382509999996</v>
      </c>
      <c r="G74" s="13">
        <f>'[4]Rev-1800-present'!$R70</f>
        <v>926294</v>
      </c>
      <c r="H74" s="14">
        <f t="shared" si="27"/>
        <v>0.16412299003664022</v>
      </c>
      <c r="I74" s="14">
        <f t="shared" si="27"/>
        <v>0.8358770099633599</v>
      </c>
      <c r="J74" s="14"/>
      <c r="K74" s="14"/>
      <c r="L74" s="15">
        <f t="shared" si="19"/>
        <v>47892.601637820648</v>
      </c>
      <c r="M74" s="15">
        <f t="shared" si="19"/>
        <v>101889.60929844077</v>
      </c>
      <c r="N74" s="15">
        <f t="shared" si="19"/>
        <v>148328.69763819259</v>
      </c>
      <c r="O74" s="15">
        <f t="shared" si="19"/>
        <v>234047.47064347102</v>
      </c>
      <c r="P74" s="15">
        <f t="shared" si="19"/>
        <v>518284.27178207505</v>
      </c>
      <c r="R74" s="15">
        <f t="shared" si="20"/>
        <v>1507159.9890407524</v>
      </c>
      <c r="S74" s="15">
        <f t="shared" si="20"/>
        <v>1055839.4267113511</v>
      </c>
      <c r="T74" s="15">
        <f t="shared" si="20"/>
        <v>912790.75299945904</v>
      </c>
      <c r="U74" s="15">
        <f t="shared" si="20"/>
        <v>927542.81967754907</v>
      </c>
      <c r="V74" s="15">
        <f t="shared" si="20"/>
        <v>892953.36426553736</v>
      </c>
      <c r="X74" s="15">
        <f t="shared" si="21"/>
        <v>0</v>
      </c>
      <c r="Y74" s="15">
        <f t="shared" si="21"/>
        <v>0</v>
      </c>
      <c r="Z74" s="15">
        <f t="shared" si="21"/>
        <v>0</v>
      </c>
      <c r="AA74" s="15">
        <f t="shared" si="21"/>
        <v>0</v>
      </c>
      <c r="AB74" s="15">
        <f t="shared" si="21"/>
        <v>0</v>
      </c>
      <c r="AD74" s="16">
        <f t="shared" si="17"/>
        <v>1555052.5906785731</v>
      </c>
      <c r="AE74" s="16">
        <f t="shared" si="17"/>
        <v>1157729.036009792</v>
      </c>
      <c r="AF74" s="16">
        <f t="shared" si="17"/>
        <v>1061119.4506376516</v>
      </c>
      <c r="AG74" s="16">
        <f t="shared" si="17"/>
        <v>1161590.2903210202</v>
      </c>
      <c r="AH74" s="16">
        <f t="shared" si="17"/>
        <v>1411237.6360476124</v>
      </c>
      <c r="AJ74" s="17">
        <f t="shared" si="22"/>
        <v>24.501638399454638</v>
      </c>
      <c r="AK74" s="17">
        <f t="shared" si="23"/>
        <v>18.241349761992957</v>
      </c>
      <c r="AL74" s="17">
        <f t="shared" si="23"/>
        <v>16.719154859454964</v>
      </c>
      <c r="AM74" s="17">
        <f t="shared" si="23"/>
        <v>18.302188255474881</v>
      </c>
      <c r="AN74" s="17">
        <f t="shared" si="18"/>
        <v>22.235668723622553</v>
      </c>
      <c r="AO74" s="11">
        <v>1969</v>
      </c>
      <c r="AP74" s="19">
        <f>AJ74/100*'[1]soc spen &amp; quintile fx 1910 (2)'!$D70</f>
        <v>2.8275987589569049</v>
      </c>
      <c r="AQ74" s="19">
        <f>AK74/100*'[1]soc spen &amp; quintile fx 1910 (2)'!$D70</f>
        <v>2.1051334244594098</v>
      </c>
      <c r="AR74" s="19">
        <f>AL74/100*'[1]soc spen &amp; quintile fx 1910 (2)'!$D70</f>
        <v>1.9294653182235932</v>
      </c>
      <c r="AS74" s="19">
        <f>AM74/100*'[1]soc spen &amp; quintile fx 1910 (2)'!$D70</f>
        <v>2.1121544589658261</v>
      </c>
      <c r="AT74" s="19">
        <f>AN74/100*'[1]soc spen &amp; quintile fx 1910 (2)'!$D70</f>
        <v>2.5660957141907477</v>
      </c>
      <c r="AU74" s="20">
        <f t="shared" si="7"/>
        <v>11.540447674796482</v>
      </c>
      <c r="AV74" s="19">
        <f>'[1]soc spen &amp; quintile fx 1910 (2)'!AP70-AP74</f>
        <v>5.002386815992061</v>
      </c>
      <c r="AW74" s="19">
        <f>'[1]soc spen &amp; quintile fx 1910 (2)'!AQ70-AQ74</f>
        <v>3.0798206846389675E-2</v>
      </c>
      <c r="AX74" s="19">
        <f>'[1]soc spen &amp; quintile fx 1910 (2)'!AR70-AR74</f>
        <v>-0.96498516078419327</v>
      </c>
      <c r="AY74" s="19">
        <f>'[1]soc spen &amp; quintile fx 1910 (2)'!AS70-AS74</f>
        <v>-1.6498568304584125</v>
      </c>
      <c r="AZ74" s="19">
        <f>'[1]soc spen &amp; quintile fx 1910 (2)'!AT70-AT74</f>
        <v>-2.4183430315958434</v>
      </c>
      <c r="BA74" s="21">
        <f t="shared" si="24"/>
        <v>0</v>
      </c>
      <c r="BB74" s="22">
        <f>'[1]soc spen &amp; quintile fx 1910 (2)'!AW70</f>
        <v>0.15319411338349687</v>
      </c>
      <c r="BC74" s="22">
        <f>'[1]soc spen &amp; quintile fx 1910 (2)'!AX70</f>
        <v>0.1231777693850587</v>
      </c>
      <c r="BE74" s="13">
        <f t="shared" si="25"/>
        <v>1.3299517176879256</v>
      </c>
      <c r="BF74" s="13">
        <f t="shared" si="26"/>
        <v>0.68236885170206008</v>
      </c>
      <c r="BH74" s="11">
        <v>1969</v>
      </c>
      <c r="BI74" s="46">
        <f t="shared" si="11"/>
        <v>5.002386815992061</v>
      </c>
      <c r="BJ74" s="23">
        <f t="shared" si="12"/>
        <v>-0.96498516078419327</v>
      </c>
      <c r="BK74" s="23">
        <f t="shared" si="13"/>
        <v>-2.4183430315958434</v>
      </c>
    </row>
    <row r="75" spans="1:63" outlineLevel="1">
      <c r="A75" s="11">
        <v>1970</v>
      </c>
      <c r="B75" s="12" t="s">
        <v>141</v>
      </c>
      <c r="C75" s="13">
        <f>'[3]Ingresos corrientes'!C71</f>
        <v>15931.69</v>
      </c>
      <c r="D75" s="13">
        <f>'[3]Ingresos corrientes'!B71</f>
        <v>71106.056999999986</v>
      </c>
      <c r="E75" s="13"/>
      <c r="F75" s="13">
        <f>'[3]Ingresos corrientes'!D71</f>
        <v>87037.746999999988</v>
      </c>
      <c r="G75" s="13">
        <f>'[4]Rev-1800-present'!$R71</f>
        <v>1090142</v>
      </c>
      <c r="H75" s="14">
        <f t="shared" si="27"/>
        <v>0.18304345584680637</v>
      </c>
      <c r="I75" s="14">
        <f t="shared" si="27"/>
        <v>0.81695654415319363</v>
      </c>
      <c r="J75" s="14"/>
      <c r="K75" s="14"/>
      <c r="L75" s="15">
        <f t="shared" si="19"/>
        <v>72637.005157861844</v>
      </c>
      <c r="M75" s="15">
        <f t="shared" si="19"/>
        <v>154532.34577047612</v>
      </c>
      <c r="N75" s="15">
        <f t="shared" si="19"/>
        <v>224964.85901688854</v>
      </c>
      <c r="O75" s="15">
        <f t="shared" si="19"/>
        <v>354971.47264785622</v>
      </c>
      <c r="P75" s="15">
        <f t="shared" si="19"/>
        <v>786063.31740691722</v>
      </c>
      <c r="R75" s="15">
        <f t="shared" si="20"/>
        <v>2003183.0918130644</v>
      </c>
      <c r="S75" s="15">
        <f t="shared" si="20"/>
        <v>1403327.9165033547</v>
      </c>
      <c r="T75" s="15">
        <f t="shared" si="20"/>
        <v>1213200.3344486281</v>
      </c>
      <c r="U75" s="15">
        <f t="shared" si="20"/>
        <v>1232807.4702230173</v>
      </c>
      <c r="V75" s="15">
        <f t="shared" si="20"/>
        <v>1186834.2406122291</v>
      </c>
      <c r="X75" s="15">
        <f t="shared" si="21"/>
        <v>0</v>
      </c>
      <c r="Y75" s="15">
        <f t="shared" si="21"/>
        <v>0</v>
      </c>
      <c r="Z75" s="15">
        <f t="shared" si="21"/>
        <v>0</v>
      </c>
      <c r="AA75" s="15">
        <f t="shared" si="21"/>
        <v>0</v>
      </c>
      <c r="AB75" s="15">
        <f t="shared" si="21"/>
        <v>0</v>
      </c>
      <c r="AD75" s="16">
        <f t="shared" si="17"/>
        <v>2075820.0969709263</v>
      </c>
      <c r="AE75" s="16">
        <f t="shared" si="17"/>
        <v>1557860.2622738308</v>
      </c>
      <c r="AF75" s="16">
        <f t="shared" si="17"/>
        <v>1438165.1934655167</v>
      </c>
      <c r="AG75" s="16">
        <f t="shared" si="17"/>
        <v>1587778.9428708735</v>
      </c>
      <c r="AH75" s="16">
        <f t="shared" si="17"/>
        <v>1972897.5580191463</v>
      </c>
      <c r="AJ75" s="17">
        <f t="shared" si="22"/>
        <v>24.046507892849007</v>
      </c>
      <c r="AK75" s="17">
        <f t="shared" si="23"/>
        <v>18.046409294999798</v>
      </c>
      <c r="AL75" s="17">
        <f t="shared" si="23"/>
        <v>16.659849630684846</v>
      </c>
      <c r="AM75" s="17">
        <f t="shared" si="23"/>
        <v>18.392990287336382</v>
      </c>
      <c r="AN75" s="17">
        <f t="shared" si="18"/>
        <v>22.854242894129953</v>
      </c>
      <c r="AO75" s="11">
        <v>1970</v>
      </c>
      <c r="AP75" s="19">
        <f>AJ75/100*'[1]soc spen &amp; quintile fx 1910 (2)'!$D71</f>
        <v>2.6732870212049566</v>
      </c>
      <c r="AQ75" s="19">
        <f>AK75/100*'[1]soc spen &amp; quintile fx 1910 (2)'!$D71</f>
        <v>2.0062468930061197</v>
      </c>
      <c r="AR75" s="19">
        <f>AL75/100*'[1]soc spen &amp; quintile fx 1910 (2)'!$D71</f>
        <v>1.8521009367094152</v>
      </c>
      <c r="AS75" s="19">
        <f>AM75/100*'[1]soc spen &amp; quintile fx 1910 (2)'!$D71</f>
        <v>2.0447768314378556</v>
      </c>
      <c r="AT75" s="19">
        <f>AN75/100*'[1]soc spen &amp; quintile fx 1910 (2)'!$D71</f>
        <v>2.540741099729996</v>
      </c>
      <c r="AU75" s="20">
        <f t="shared" si="7"/>
        <v>11.117152782088342</v>
      </c>
      <c r="AV75" s="19">
        <f>'[1]soc spen &amp; quintile fx 1910 (2)'!AP71-AP75</f>
        <v>4.8747131873610723</v>
      </c>
      <c r="AW75" s="19">
        <f>'[1]soc spen &amp; quintile fx 1910 (2)'!AQ71-AQ75</f>
        <v>5.1790088171945303E-2</v>
      </c>
      <c r="AX75" s="19">
        <f>'[1]soc spen &amp; quintile fx 1910 (2)'!AR71-AR75</f>
        <v>-0.92413457871454496</v>
      </c>
      <c r="AY75" s="19">
        <f>'[1]soc spen &amp; quintile fx 1910 (2)'!AS71-AS75</f>
        <v>-1.6023931168884988</v>
      </c>
      <c r="AZ75" s="19">
        <f>'[1]soc spen &amp; quintile fx 1910 (2)'!AT71-AT75</f>
        <v>-2.3999755799299729</v>
      </c>
      <c r="BA75" s="21">
        <f t="shared" si="24"/>
        <v>0</v>
      </c>
      <c r="BB75" s="22">
        <f>'[1]soc spen &amp; quintile fx 1910 (2)'!AW71</f>
        <v>0.15169248172335278</v>
      </c>
      <c r="BC75" s="22">
        <f>'[1]soc spen &amp; quintile fx 1910 (2)'!AX71</f>
        <v>0.1229420154151222</v>
      </c>
      <c r="BE75" s="13">
        <f t="shared" si="25"/>
        <v>1.3718156766574892</v>
      </c>
      <c r="BF75" s="13">
        <f t="shared" si="26"/>
        <v>0.69281783886961745</v>
      </c>
      <c r="BH75" s="11">
        <v>1970</v>
      </c>
      <c r="BI75" s="46">
        <f t="shared" si="11"/>
        <v>4.8747131873610723</v>
      </c>
      <c r="BJ75" s="23">
        <f t="shared" si="12"/>
        <v>-0.92413457871454496</v>
      </c>
      <c r="BK75" s="23">
        <f t="shared" si="13"/>
        <v>-2.3999755799299729</v>
      </c>
    </row>
    <row r="76" spans="1:63" outlineLevel="1">
      <c r="A76" s="11">
        <v>1971</v>
      </c>
      <c r="B76" s="12" t="s">
        <v>141</v>
      </c>
      <c r="C76" s="13">
        <f>'[3]Ingresos corrientes'!C72</f>
        <v>20414.599999999999</v>
      </c>
      <c r="D76" s="13">
        <f>'[3]Ingresos corrientes'!B72</f>
        <v>84292.07</v>
      </c>
      <c r="E76" s="13"/>
      <c r="F76" s="13">
        <f>'[3]Ingresos corrientes'!D72</f>
        <v>104706.67</v>
      </c>
      <c r="G76" s="13">
        <f>'[4]Rev-1800-present'!$R72</f>
        <v>1097476</v>
      </c>
      <c r="H76" s="14">
        <f t="shared" si="27"/>
        <v>0.19496943222432725</v>
      </c>
      <c r="I76" s="14">
        <f t="shared" si="27"/>
        <v>0.80503056777567283</v>
      </c>
      <c r="J76" s="14"/>
      <c r="K76" s="14"/>
      <c r="L76" s="15">
        <f t="shared" si="19"/>
        <v>93075.838501482664</v>
      </c>
      <c r="M76" s="15">
        <f t="shared" si="19"/>
        <v>198015.15256485416</v>
      </c>
      <c r="N76" s="15">
        <f t="shared" si="19"/>
        <v>288266.19215451542</v>
      </c>
      <c r="O76" s="15">
        <f t="shared" si="19"/>
        <v>454854.48345510894</v>
      </c>
      <c r="P76" s="15">
        <f t="shared" si="19"/>
        <v>1007248.3333240385</v>
      </c>
      <c r="R76" s="15">
        <f t="shared" si="20"/>
        <v>2374656.3446475915</v>
      </c>
      <c r="S76" s="15">
        <f t="shared" si="20"/>
        <v>1663563.1331780211</v>
      </c>
      <c r="T76" s="15">
        <f t="shared" si="20"/>
        <v>1438178.0094397191</v>
      </c>
      <c r="U76" s="15">
        <f t="shared" si="20"/>
        <v>1461421.1216431467</v>
      </c>
      <c r="V76" s="15">
        <f t="shared" si="20"/>
        <v>1406922.5479354435</v>
      </c>
      <c r="X76" s="15">
        <f t="shared" si="21"/>
        <v>0</v>
      </c>
      <c r="Y76" s="15">
        <f t="shared" si="21"/>
        <v>0</v>
      </c>
      <c r="Z76" s="15">
        <f t="shared" si="21"/>
        <v>0</v>
      </c>
      <c r="AA76" s="15">
        <f t="shared" si="21"/>
        <v>0</v>
      </c>
      <c r="AB76" s="15">
        <f t="shared" si="21"/>
        <v>0</v>
      </c>
      <c r="AD76" s="16">
        <f t="shared" si="17"/>
        <v>2467732.1831490742</v>
      </c>
      <c r="AE76" s="16">
        <f t="shared" si="17"/>
        <v>1861578.2857428752</v>
      </c>
      <c r="AF76" s="16">
        <f t="shared" si="17"/>
        <v>1726444.2015942344</v>
      </c>
      <c r="AG76" s="16">
        <f t="shared" si="17"/>
        <v>1916275.6050982557</v>
      </c>
      <c r="AH76" s="16">
        <f t="shared" si="17"/>
        <v>2414170.8812594819</v>
      </c>
      <c r="AJ76" s="17">
        <f t="shared" si="22"/>
        <v>23.759718744932819</v>
      </c>
      <c r="AK76" s="17">
        <f t="shared" si="23"/>
        <v>17.923572417198947</v>
      </c>
      <c r="AL76" s="17">
        <f t="shared" si="23"/>
        <v>16.622479918527333</v>
      </c>
      <c r="AM76" s="17">
        <f t="shared" si="23"/>
        <v>18.450206925132949</v>
      </c>
      <c r="AN76" s="17">
        <f t="shared" si="18"/>
        <v>23.244021994207952</v>
      </c>
      <c r="AO76" s="11">
        <v>1971</v>
      </c>
      <c r="AP76" s="19">
        <f>AJ76/100*'[1]soc spen &amp; quintile fx 1910 (2)'!$D72</f>
        <v>2.9259690991839538</v>
      </c>
      <c r="AQ76" s="19">
        <f>AK76/100*'[1]soc spen &amp; quintile fx 1910 (2)'!$D72</f>
        <v>2.2072575691113574</v>
      </c>
      <c r="AR76" s="19">
        <f>AL76/100*'[1]soc spen &amp; quintile fx 1910 (2)'!$D72</f>
        <v>2.0470302327879808</v>
      </c>
      <c r="AS76" s="19">
        <f>AM76/100*'[1]soc spen &amp; quintile fx 1910 (2)'!$D72</f>
        <v>2.2721117163056488</v>
      </c>
      <c r="AT76" s="19">
        <f>AN76/100*'[1]soc spen &amp; quintile fx 1910 (2)'!$D72</f>
        <v>2.8624619182543678</v>
      </c>
      <c r="AU76" s="20">
        <f t="shared" si="7"/>
        <v>12.314830535643308</v>
      </c>
      <c r="AV76" s="19">
        <f>'[1]soc spen &amp; quintile fx 1910 (2)'!AP72-AP76</f>
        <v>5.5317039660483474</v>
      </c>
      <c r="AW76" s="19">
        <f>'[1]soc spen &amp; quintile fx 1910 (2)'!AQ72-AQ76</f>
        <v>4.3682555867012418E-2</v>
      </c>
      <c r="AX76" s="19">
        <f>'[1]soc spen &amp; quintile fx 1910 (2)'!AR72-AR76</f>
        <v>-1.0517498383638515</v>
      </c>
      <c r="AY76" s="19">
        <f>'[1]soc spen &amp; quintile fx 1910 (2)'!AS72-AS76</f>
        <v>-1.8069570462555333</v>
      </c>
      <c r="AZ76" s="19">
        <f>'[1]soc spen &amp; quintile fx 1910 (2)'!AT72-AT76</f>
        <v>-2.7166796372959743</v>
      </c>
      <c r="BA76" s="21">
        <f t="shared" si="24"/>
        <v>0</v>
      </c>
      <c r="BB76" s="22">
        <f>'[1]soc spen &amp; quintile fx 1910 (2)'!AW72</f>
        <v>0.14647357847608677</v>
      </c>
      <c r="BC76" s="22">
        <f>'[1]soc spen &amp; quintile fx 1910 (2)'!AX72</f>
        <v>0.11767780413687493</v>
      </c>
      <c r="BE76" s="13">
        <f t="shared" si="25"/>
        <v>1.3983486283716478</v>
      </c>
      <c r="BF76" s="13">
        <f t="shared" si="26"/>
        <v>0.69960760465956151</v>
      </c>
      <c r="BH76" s="11">
        <v>1971</v>
      </c>
      <c r="BI76" s="46">
        <f t="shared" si="11"/>
        <v>5.5317039660483474</v>
      </c>
      <c r="BJ76" s="23">
        <f t="shared" si="12"/>
        <v>-1.0517498383638515</v>
      </c>
      <c r="BK76" s="23">
        <f t="shared" si="13"/>
        <v>-2.7166796372959743</v>
      </c>
    </row>
    <row r="77" spans="1:63" outlineLevel="1">
      <c r="A77" s="11">
        <v>1972</v>
      </c>
      <c r="B77" s="12" t="s">
        <v>141</v>
      </c>
      <c r="C77" s="13">
        <f>'[3]Ingresos corrientes'!C73</f>
        <v>38281.300000000003</v>
      </c>
      <c r="D77" s="13">
        <f>'[3]Ingresos corrientes'!B73</f>
        <v>134068.818</v>
      </c>
      <c r="E77" s="13"/>
      <c r="F77" s="13">
        <f>'[3]Ingresos corrientes'!D73</f>
        <v>172350.11800000002</v>
      </c>
      <c r="G77" s="13">
        <f>'[4]Rev-1800-present'!$R73</f>
        <v>1071126</v>
      </c>
      <c r="H77" s="14">
        <f t="shared" si="27"/>
        <v>0.22211357000637505</v>
      </c>
      <c r="I77" s="14">
        <f t="shared" si="27"/>
        <v>0.77788642999362489</v>
      </c>
      <c r="J77" s="14"/>
      <c r="K77" s="14"/>
      <c r="L77" s="15">
        <f t="shared" si="19"/>
        <v>174535.0923567843</v>
      </c>
      <c r="M77" s="15">
        <f t="shared" si="19"/>
        <v>371316.48231564433</v>
      </c>
      <c r="N77" s="15">
        <f t="shared" si="19"/>
        <v>540554.53360460908</v>
      </c>
      <c r="O77" s="15">
        <f t="shared" si="19"/>
        <v>852939.6087844026</v>
      </c>
      <c r="P77" s="15">
        <f t="shared" si="19"/>
        <v>1888784.2829385598</v>
      </c>
      <c r="R77" s="15">
        <f t="shared" si="20"/>
        <v>3776955.166519261</v>
      </c>
      <c r="S77" s="15">
        <f t="shared" si="20"/>
        <v>2645942.1738433265</v>
      </c>
      <c r="T77" s="15">
        <f t="shared" si="20"/>
        <v>2287461.0363605493</v>
      </c>
      <c r="U77" s="15">
        <f t="shared" si="20"/>
        <v>2324429.8352019456</v>
      </c>
      <c r="V77" s="15">
        <f t="shared" si="20"/>
        <v>2237748.3791684466</v>
      </c>
      <c r="X77" s="15">
        <f t="shared" si="21"/>
        <v>0</v>
      </c>
      <c r="Y77" s="15">
        <f t="shared" si="21"/>
        <v>0</v>
      </c>
      <c r="Z77" s="15">
        <f t="shared" si="21"/>
        <v>0</v>
      </c>
      <c r="AA77" s="15">
        <f t="shared" si="21"/>
        <v>0</v>
      </c>
      <c r="AB77" s="15">
        <f t="shared" si="21"/>
        <v>0</v>
      </c>
      <c r="AD77" s="16">
        <f t="shared" si="17"/>
        <v>3951490.2588760452</v>
      </c>
      <c r="AE77" s="16">
        <f t="shared" si="17"/>
        <v>3017258.6561589707</v>
      </c>
      <c r="AF77" s="16">
        <f t="shared" si="17"/>
        <v>2828015.5699651586</v>
      </c>
      <c r="AG77" s="16">
        <f t="shared" si="17"/>
        <v>3177369.4439863483</v>
      </c>
      <c r="AH77" s="16">
        <f t="shared" si="17"/>
        <v>4126532.6621070066</v>
      </c>
      <c r="AJ77" s="17">
        <f t="shared" si="22"/>
        <v>23.107229404344295</v>
      </c>
      <c r="AK77" s="17">
        <f t="shared" si="23"/>
        <v>17.644099661766617</v>
      </c>
      <c r="AL77" s="17">
        <f t="shared" si="23"/>
        <v>16.537458086213217</v>
      </c>
      <c r="AM77" s="17">
        <f t="shared" si="23"/>
        <v>18.580383560259602</v>
      </c>
      <c r="AN77" s="17">
        <f t="shared" si="18"/>
        <v>24.130829287416269</v>
      </c>
      <c r="AO77" s="11">
        <v>1972</v>
      </c>
      <c r="AP77" s="19">
        <f>AJ77/100*'[1]soc spen &amp; quintile fx 1910 (2)'!$D73</f>
        <v>2.4155654494185685</v>
      </c>
      <c r="AQ77" s="19">
        <f>AK77/100*'[1]soc spen &amp; quintile fx 1910 (2)'!$D73</f>
        <v>1.8444650712234845</v>
      </c>
      <c r="AR77" s="19">
        <f>AL77/100*'[1]soc spen &amp; quintile fx 1910 (2)'!$D73</f>
        <v>1.7287798409425077</v>
      </c>
      <c r="AS77" s="19">
        <f>AM77/100*'[1]soc spen &amp; quintile fx 1910 (2)'!$D73</f>
        <v>1.9423415840875222</v>
      </c>
      <c r="AT77" s="19">
        <f>AN77/100*'[1]soc spen &amp; quintile fx 1910 (2)'!$D73</f>
        <v>2.5225697322908669</v>
      </c>
      <c r="AU77" s="20">
        <f t="shared" si="7"/>
        <v>10.45372167796295</v>
      </c>
      <c r="AV77" s="19">
        <f>'[1]soc spen &amp; quintile fx 1910 (2)'!AP73-AP77</f>
        <v>4.8275541866536891</v>
      </c>
      <c r="AW77" s="19">
        <f>'[1]soc spen &amp; quintile fx 1910 (2)'!AQ73-AQ77</f>
        <v>4.769155278373427E-2</v>
      </c>
      <c r="AX77" s="19">
        <f>'[1]soc spen &amp; quintile fx 1910 (2)'!AR73-AR77</f>
        <v>-0.90532370304637089</v>
      </c>
      <c r="AY77" s="19">
        <f>'[1]soc spen &amp; quintile fx 1910 (2)'!AS73-AS77</f>
        <v>-1.5642113630609091</v>
      </c>
      <c r="AZ77" s="19">
        <f>'[1]soc spen &amp; quintile fx 1910 (2)'!AT73-AT77</f>
        <v>-2.4057106733301445</v>
      </c>
      <c r="BA77" s="21">
        <f t="shared" si="24"/>
        <v>0</v>
      </c>
      <c r="BB77" s="22">
        <f>'[1]soc spen &amp; quintile fx 1910 (2)'!AW73</f>
        <v>0.14191291264072417</v>
      </c>
      <c r="BC77" s="22">
        <f>'[1]soc spen &amp; quintile fx 1910 (2)'!AX73</f>
        <v>0.11368804869591718</v>
      </c>
      <c r="BE77" s="13">
        <f t="shared" si="25"/>
        <v>1.4591619317562123</v>
      </c>
      <c r="BF77" s="13">
        <f t="shared" si="26"/>
        <v>0.71568329533717601</v>
      </c>
      <c r="BH77" s="11">
        <v>1972</v>
      </c>
      <c r="BI77" s="46">
        <f t="shared" si="11"/>
        <v>4.8275541866536891</v>
      </c>
      <c r="BJ77" s="23">
        <f t="shared" si="12"/>
        <v>-0.90532370304637089</v>
      </c>
      <c r="BK77" s="23">
        <f t="shared" si="13"/>
        <v>-2.4057106733301445</v>
      </c>
    </row>
    <row r="78" spans="1:63" outlineLevel="1">
      <c r="A78" s="11">
        <v>1973</v>
      </c>
      <c r="B78" s="12" t="s">
        <v>141</v>
      </c>
      <c r="C78" s="13">
        <f>'[3]Ingresos corrientes'!C74</f>
        <v>71193.3</v>
      </c>
      <c r="D78" s="13">
        <f>'[3]Ingresos corrientes'!B74</f>
        <v>297453.41500000004</v>
      </c>
      <c r="E78" s="13"/>
      <c r="F78" s="13">
        <f>'[3]Ingresos corrientes'!D74</f>
        <v>368646.71500000003</v>
      </c>
      <c r="G78" s="13">
        <f>'[4]Rev-1800-present'!$R74</f>
        <v>1055561</v>
      </c>
      <c r="H78" s="14">
        <f t="shared" si="27"/>
        <v>0.19312066838843253</v>
      </c>
      <c r="I78" s="14">
        <f t="shared" si="27"/>
        <v>0.80687933161156755</v>
      </c>
      <c r="J78" s="14"/>
      <c r="K78" s="14"/>
      <c r="L78" s="15">
        <f t="shared" si="19"/>
        <v>324590.05286351958</v>
      </c>
      <c r="M78" s="15">
        <f t="shared" si="19"/>
        <v>690552.45564916451</v>
      </c>
      <c r="N78" s="15">
        <f t="shared" si="19"/>
        <v>1005291.3844951194</v>
      </c>
      <c r="O78" s="15">
        <f t="shared" si="19"/>
        <v>1586246.6909449419</v>
      </c>
      <c r="P78" s="15">
        <f t="shared" si="19"/>
        <v>3512649.4160472546</v>
      </c>
      <c r="R78" s="15">
        <f t="shared" si="20"/>
        <v>8379787.5549484445</v>
      </c>
      <c r="S78" s="15">
        <f t="shared" si="20"/>
        <v>5870451.811563083</v>
      </c>
      <c r="T78" s="15">
        <f t="shared" si="20"/>
        <v>5075103.272297699</v>
      </c>
      <c r="U78" s="15">
        <f t="shared" si="20"/>
        <v>5157124.5478475541</v>
      </c>
      <c r="V78" s="15">
        <f t="shared" si="20"/>
        <v>4964807.6802942306</v>
      </c>
      <c r="X78" s="15">
        <f t="shared" si="21"/>
        <v>0</v>
      </c>
      <c r="Y78" s="15">
        <f t="shared" si="21"/>
        <v>0</v>
      </c>
      <c r="Z78" s="15">
        <f t="shared" si="21"/>
        <v>0</v>
      </c>
      <c r="AA78" s="15">
        <f t="shared" si="21"/>
        <v>0</v>
      </c>
      <c r="AB78" s="15">
        <f t="shared" si="21"/>
        <v>0</v>
      </c>
      <c r="AD78" s="16">
        <f t="shared" si="17"/>
        <v>8704377.6078119632</v>
      </c>
      <c r="AE78" s="16">
        <f t="shared" si="17"/>
        <v>6561004.2672122475</v>
      </c>
      <c r="AF78" s="16">
        <f t="shared" si="17"/>
        <v>6080394.6567928186</v>
      </c>
      <c r="AG78" s="16">
        <f t="shared" si="17"/>
        <v>6743371.2387924958</v>
      </c>
      <c r="AH78" s="16">
        <f t="shared" si="17"/>
        <v>8477457.0963414852</v>
      </c>
      <c r="AJ78" s="17">
        <f t="shared" si="22"/>
        <v>23.804172248102258</v>
      </c>
      <c r="AK78" s="17">
        <f t="shared" si="23"/>
        <v>17.942612640918433</v>
      </c>
      <c r="AL78" s="17">
        <f t="shared" si="23"/>
        <v>16.62827237835333</v>
      </c>
      <c r="AM78" s="17">
        <f t="shared" si="23"/>
        <v>18.441338109809511</v>
      </c>
      <c r="AN78" s="17">
        <f t="shared" si="18"/>
        <v>23.183604622816464</v>
      </c>
      <c r="AO78" s="11">
        <v>1973</v>
      </c>
      <c r="AP78" s="19">
        <f>AJ78/100*'[1]soc spen &amp; quintile fx 1910 (2)'!$D74</f>
        <v>2.3231874687783738</v>
      </c>
      <c r="AQ78" s="19">
        <f>AK78/100*'[1]soc spen &amp; quintile fx 1910 (2)'!$D74</f>
        <v>1.7511238118287993</v>
      </c>
      <c r="AR78" s="19">
        <f>AL78/100*'[1]soc spen &amp; quintile fx 1910 (2)'!$D74</f>
        <v>1.6228497094623302</v>
      </c>
      <c r="AS78" s="19">
        <f>AM78/100*'[1]soc spen &amp; quintile fx 1910 (2)'!$D74</f>
        <v>1.7997973278667592</v>
      </c>
      <c r="AT78" s="19">
        <f>AN78/100*'[1]soc spen &amp; quintile fx 1910 (2)'!$D74</f>
        <v>2.2626226688110718</v>
      </c>
      <c r="AU78" s="20">
        <f t="shared" si="7"/>
        <v>9.7595809867473342</v>
      </c>
      <c r="AV78" s="19">
        <f>'[1]soc spen &amp; quintile fx 1910 (2)'!AP74-AP78</f>
        <v>4.3679991043277209</v>
      </c>
      <c r="AW78" s="19">
        <f>'[1]soc spen &amp; quintile fx 1910 (2)'!AQ74-AQ78</f>
        <v>3.5967349025400663E-2</v>
      </c>
      <c r="AX78" s="19">
        <f>'[1]soc spen &amp; quintile fx 1910 (2)'!AR74-AR78</f>
        <v>-0.8302451063460593</v>
      </c>
      <c r="AY78" s="19">
        <f>'[1]soc spen &amp; quintile fx 1910 (2)'!AS74-AS78</f>
        <v>-1.4279751973379027</v>
      </c>
      <c r="AZ78" s="19">
        <f>'[1]soc spen &amp; quintile fx 1910 (2)'!AT74-AT78</f>
        <v>-2.1457461496691601</v>
      </c>
      <c r="BA78" s="21">
        <f t="shared" si="24"/>
        <v>0</v>
      </c>
      <c r="BB78" s="22">
        <f>'[1]soc spen &amp; quintile fx 1910 (2)'!AW74</f>
        <v>0.14745879431230932</v>
      </c>
      <c r="BC78" s="22">
        <f>'[1]soc spen &amp; quintile fx 1910 (2)'!AX74</f>
        <v>0.11845501458620042</v>
      </c>
      <c r="BE78" s="13">
        <f t="shared" si="25"/>
        <v>1.394228101110303</v>
      </c>
      <c r="BF78" s="13">
        <f t="shared" si="26"/>
        <v>0.69854444863878784</v>
      </c>
      <c r="BH78" s="11">
        <v>1973</v>
      </c>
      <c r="BI78" s="46">
        <f t="shared" si="11"/>
        <v>4.3679991043277209</v>
      </c>
      <c r="BJ78" s="23">
        <f t="shared" si="12"/>
        <v>-0.8302451063460593</v>
      </c>
      <c r="BK78" s="23">
        <f t="shared" si="13"/>
        <v>-2.1457461496691601</v>
      </c>
    </row>
    <row r="79" spans="1:63" outlineLevel="1">
      <c r="A79" s="11">
        <v>1974</v>
      </c>
      <c r="B79" s="12" t="s">
        <v>141</v>
      </c>
      <c r="C79" s="13">
        <f>'[3]Ingresos corrientes'!C75</f>
        <v>122820.5</v>
      </c>
      <c r="D79" s="13">
        <f>'[3]Ingresos corrientes'!B75</f>
        <v>534284.19700000004</v>
      </c>
      <c r="E79" s="13"/>
      <c r="F79" s="13">
        <f>'[3]Ingresos corrientes'!D75</f>
        <v>657104.69700000004</v>
      </c>
      <c r="G79" s="13">
        <f>'[4]Rev-1800-present'!$R75</f>
        <v>1027410</v>
      </c>
      <c r="H79" s="14">
        <f t="shared" si="27"/>
        <v>0.18691161478640289</v>
      </c>
      <c r="I79" s="14">
        <f t="shared" si="27"/>
        <v>0.81308838521359705</v>
      </c>
      <c r="J79" s="14"/>
      <c r="K79" s="14"/>
      <c r="L79" s="15">
        <f t="shared" si="19"/>
        <v>559972.81468514458</v>
      </c>
      <c r="M79" s="15">
        <f t="shared" si="19"/>
        <v>1191319.9399249395</v>
      </c>
      <c r="N79" s="15">
        <f t="shared" si="19"/>
        <v>1734297.8972653721</v>
      </c>
      <c r="O79" s="15">
        <f t="shared" si="19"/>
        <v>2736544.1931361975</v>
      </c>
      <c r="P79" s="15">
        <f t="shared" si="19"/>
        <v>6059915.1549883457</v>
      </c>
      <c r="R79" s="15">
        <f t="shared" si="20"/>
        <v>15051728.570089616</v>
      </c>
      <c r="S79" s="15">
        <f t="shared" si="20"/>
        <v>10544473.433489332</v>
      </c>
      <c r="T79" s="15">
        <f t="shared" si="20"/>
        <v>9115872.7376912069</v>
      </c>
      <c r="U79" s="15">
        <f t="shared" si="20"/>
        <v>9263198.9041904882</v>
      </c>
      <c r="V79" s="15">
        <f t="shared" si="20"/>
        <v>8917760.3986339699</v>
      </c>
      <c r="X79" s="15">
        <f t="shared" si="21"/>
        <v>0</v>
      </c>
      <c r="Y79" s="15">
        <f t="shared" si="21"/>
        <v>0</v>
      </c>
      <c r="Z79" s="15">
        <f t="shared" si="21"/>
        <v>0</v>
      </c>
      <c r="AA79" s="15">
        <f t="shared" si="21"/>
        <v>0</v>
      </c>
      <c r="AB79" s="15">
        <f t="shared" si="21"/>
        <v>0</v>
      </c>
      <c r="AD79" s="16">
        <f t="shared" si="17"/>
        <v>15611701.384774761</v>
      </c>
      <c r="AE79" s="16">
        <f t="shared" si="17"/>
        <v>11735793.373414271</v>
      </c>
      <c r="AF79" s="16">
        <f t="shared" si="17"/>
        <v>10850170.63495658</v>
      </c>
      <c r="AG79" s="16">
        <f t="shared" si="17"/>
        <v>11999743.097326685</v>
      </c>
      <c r="AH79" s="16">
        <f t="shared" si="17"/>
        <v>14977675.553622317</v>
      </c>
      <c r="AJ79" s="17">
        <f t="shared" si="22"/>
        <v>23.953481017703897</v>
      </c>
      <c r="AK79" s="17">
        <f t="shared" si="23"/>
        <v>18.006564234691812</v>
      </c>
      <c r="AL79" s="17">
        <f t="shared" si="23"/>
        <v>16.647727876523842</v>
      </c>
      <c r="AM79" s="17">
        <f t="shared" si="23"/>
        <v>18.411549863454237</v>
      </c>
      <c r="AN79" s="17">
        <f t="shared" si="18"/>
        <v>22.980677007626223</v>
      </c>
      <c r="AO79" s="11">
        <v>1974</v>
      </c>
      <c r="AP79" s="19">
        <f>AJ79/100*'[1]soc spen &amp; quintile fx 1910 (2)'!$D75</f>
        <v>4.1026996392492148</v>
      </c>
      <c r="AQ79" s="19">
        <f>AK79/100*'[1]soc spen &amp; quintile fx 1910 (2)'!$D75</f>
        <v>3.0841247890102852</v>
      </c>
      <c r="AR79" s="19">
        <f>AL79/100*'[1]soc spen &amp; quintile fx 1910 (2)'!$D75</f>
        <v>2.8513862808855546</v>
      </c>
      <c r="AS79" s="19">
        <f>AM79/100*'[1]soc spen &amp; quintile fx 1910 (2)'!$D75</f>
        <v>3.1534898383656036</v>
      </c>
      <c r="AT79" s="19">
        <f>AN79/100*'[1]soc spen &amp; quintile fx 1910 (2)'!$D75</f>
        <v>3.9360799041778884</v>
      </c>
      <c r="AU79" s="20">
        <f t="shared" ref="AU79:AU118" si="28">SUM(AP79:AT79)</f>
        <v>17.127780451688547</v>
      </c>
      <c r="AV79" s="19">
        <f>'[1]soc spen &amp; quintile fx 1910 (2)'!AP75-AP79</f>
        <v>7.756156809099414</v>
      </c>
      <c r="AW79" s="19">
        <f>'[1]soc spen &amp; quintile fx 1910 (2)'!AQ75-AQ79</f>
        <v>2.5834346639289851E-2</v>
      </c>
      <c r="AX79" s="19">
        <f>'[1]soc spen &amp; quintile fx 1910 (2)'!AR75-AR79</f>
        <v>-1.4973630290917477</v>
      </c>
      <c r="AY79" s="19">
        <f>'[1]soc spen &amp; quintile fx 1910 (2)'!AS75-AS79</f>
        <v>-2.5374785530145387</v>
      </c>
      <c r="AZ79" s="19">
        <f>'[1]soc spen &amp; quintile fx 1910 (2)'!AT75-AT79</f>
        <v>-3.7471495736324196</v>
      </c>
      <c r="BA79" s="21">
        <f t="shared" si="24"/>
        <v>0</v>
      </c>
      <c r="BB79" s="22">
        <f>'[1]soc spen &amp; quintile fx 1910 (2)'!AW75</f>
        <v>0.13953255994324634</v>
      </c>
      <c r="BC79" s="22">
        <f>'[1]soc spen &amp; quintile fx 1910 (2)'!AX75</f>
        <v>0.1141782310706997</v>
      </c>
      <c r="BE79" s="13">
        <f t="shared" si="25"/>
        <v>1.3804092172862179</v>
      </c>
      <c r="BF79" s="13">
        <f t="shared" si="26"/>
        <v>0.69500244512351195</v>
      </c>
      <c r="BH79" s="11">
        <v>1974</v>
      </c>
      <c r="BI79" s="46">
        <f t="shared" si="11"/>
        <v>7.756156809099414</v>
      </c>
      <c r="BJ79" s="23">
        <f t="shared" si="12"/>
        <v>-1.4973630290917477</v>
      </c>
      <c r="BK79" s="23">
        <f t="shared" si="13"/>
        <v>-3.7471495736324196</v>
      </c>
    </row>
    <row r="80" spans="1:63" outlineLevel="1">
      <c r="A80" s="11">
        <v>1975</v>
      </c>
      <c r="B80" s="12" t="s">
        <v>141</v>
      </c>
      <c r="C80" s="13">
        <f>'[3]Ingresos corrientes'!C76</f>
        <v>212229.2</v>
      </c>
      <c r="D80" s="13">
        <f>'[3]Ingresos corrientes'!B76</f>
        <v>851262.77300000004</v>
      </c>
      <c r="E80" s="13"/>
      <c r="F80" s="13">
        <f>'[3]Ingresos corrientes'!D76</f>
        <v>1063491.973</v>
      </c>
      <c r="G80" s="13">
        <f>'[4]Rev-1800-present'!$R76</f>
        <v>1124590</v>
      </c>
      <c r="H80" s="14">
        <f t="shared" si="27"/>
        <v>0.1995588169803704</v>
      </c>
      <c r="I80" s="14">
        <f t="shared" si="27"/>
        <v>0.80044118301962963</v>
      </c>
      <c r="J80" s="14"/>
      <c r="K80" s="14"/>
      <c r="L80" s="15">
        <f t="shared" si="19"/>
        <v>967611.94167404051</v>
      </c>
      <c r="M80" s="15">
        <f t="shared" si="19"/>
        <v>2058556.0048551993</v>
      </c>
      <c r="N80" s="15">
        <f t="shared" si="19"/>
        <v>2996801.4728674134</v>
      </c>
      <c r="O80" s="15">
        <f t="shared" si="19"/>
        <v>4728645.3391244998</v>
      </c>
      <c r="P80" s="15">
        <f t="shared" si="19"/>
        <v>10471305.241478847</v>
      </c>
      <c r="R80" s="15">
        <f t="shared" si="20"/>
        <v>23981574.362413362</v>
      </c>
      <c r="S80" s="15">
        <f t="shared" si="20"/>
        <v>16800267.994482644</v>
      </c>
      <c r="T80" s="15">
        <f t="shared" si="20"/>
        <v>14524111.228770103</v>
      </c>
      <c r="U80" s="15">
        <f t="shared" si="20"/>
        <v>14758842.635264685</v>
      </c>
      <c r="V80" s="15">
        <f t="shared" si="20"/>
        <v>14208463.376824783</v>
      </c>
      <c r="X80" s="15">
        <f t="shared" si="21"/>
        <v>0</v>
      </c>
      <c r="Y80" s="15">
        <f t="shared" si="21"/>
        <v>0</v>
      </c>
      <c r="Z80" s="15">
        <f t="shared" si="21"/>
        <v>0</v>
      </c>
      <c r="AA80" s="15">
        <f t="shared" si="21"/>
        <v>0</v>
      </c>
      <c r="AB80" s="15">
        <f t="shared" si="21"/>
        <v>0</v>
      </c>
      <c r="AD80" s="16">
        <f t="shared" si="17"/>
        <v>24949186.3040874</v>
      </c>
      <c r="AE80" s="16">
        <f t="shared" si="17"/>
        <v>18858823.999337845</v>
      </c>
      <c r="AF80" s="16">
        <f t="shared" si="17"/>
        <v>17520912.701637518</v>
      </c>
      <c r="AG80" s="16">
        <f t="shared" si="17"/>
        <v>19487487.974389184</v>
      </c>
      <c r="AH80" s="16">
        <f t="shared" si="17"/>
        <v>24679768.618303631</v>
      </c>
      <c r="AJ80" s="17">
        <f t="shared" si="22"/>
        <v>23.649374223043612</v>
      </c>
      <c r="AK80" s="17">
        <f t="shared" si="23"/>
        <v>17.87630990168962</v>
      </c>
      <c r="AL80" s="17">
        <f t="shared" si="23"/>
        <v>16.608101609406788</v>
      </c>
      <c r="AM80" s="17">
        <f t="shared" si="23"/>
        <v>18.472221504790664</v>
      </c>
      <c r="AN80" s="17">
        <f t="shared" si="18"/>
        <v>23.393992761069324</v>
      </c>
      <c r="AO80" s="11">
        <v>1975</v>
      </c>
      <c r="AP80" s="19">
        <f>AJ80/100*'[1]soc spen &amp; quintile fx 1910 (2)'!$D76</f>
        <v>3.5470839261956981</v>
      </c>
      <c r="AQ80" s="19">
        <f>AK80/100*'[1]soc spen &amp; quintile fx 1910 (2)'!$D76</f>
        <v>2.6812029322193078</v>
      </c>
      <c r="AR80" s="19">
        <f>AL80/100*'[1]soc spen &amp; quintile fx 1910 (2)'!$D76</f>
        <v>2.4909889668856584</v>
      </c>
      <c r="AS80" s="19">
        <f>AM80/100*'[1]soc spen &amp; quintile fx 1910 (2)'!$D76</f>
        <v>2.7705815537785043</v>
      </c>
      <c r="AT80" s="19">
        <f>AN80/100*'[1]soc spen &amp; quintile fx 1910 (2)'!$D76</f>
        <v>3.5087801863049952</v>
      </c>
      <c r="AU80" s="20">
        <f t="shared" si="28"/>
        <v>14.998637565384161</v>
      </c>
      <c r="AV80" s="19">
        <f>'[1]soc spen &amp; quintile fx 1910 (2)'!AP76-AP80</f>
        <v>7.048459620282328</v>
      </c>
      <c r="AW80" s="19">
        <f>'[1]soc spen &amp; quintile fx 1910 (2)'!AQ76-AQ80</f>
        <v>-2.5565653040859448E-2</v>
      </c>
      <c r="AX80" s="19">
        <f>'[1]soc spen &amp; quintile fx 1910 (2)'!AR76-AR80</f>
        <v>-1.3781168179953551</v>
      </c>
      <c r="AY80" s="19">
        <f>'[1]soc spen &amp; quintile fx 1910 (2)'!AS76-AS80</f>
        <v>-2.2816878711295723</v>
      </c>
      <c r="AZ80" s="19">
        <f>'[1]soc spen &amp; quintile fx 1910 (2)'!AT76-AT80</f>
        <v>-3.36308927811654</v>
      </c>
      <c r="BA80" s="21">
        <f t="shared" si="24"/>
        <v>0</v>
      </c>
      <c r="BB80" s="22">
        <f>'[1]soc spen &amp; quintile fx 1910 (2)'!AW76</f>
        <v>0.1309143268018079</v>
      </c>
      <c r="BC80" s="22">
        <f>'[1]soc spen &amp; quintile fx 1910 (2)'!AX76</f>
        <v>0.10503209618351515</v>
      </c>
      <c r="BE80" s="13">
        <f t="shared" si="25"/>
        <v>1.4085892121360228</v>
      </c>
      <c r="BF80" s="13">
        <f t="shared" si="26"/>
        <v>0.70226389302191738</v>
      </c>
      <c r="BH80" s="11">
        <v>1975</v>
      </c>
      <c r="BI80" s="46">
        <f t="shared" ref="BI80:BI113" si="29">AV80</f>
        <v>7.048459620282328</v>
      </c>
      <c r="BJ80" s="23">
        <f t="shared" ref="BJ80:BJ113" si="30">AX80</f>
        <v>-1.3781168179953551</v>
      </c>
      <c r="BK80" s="23">
        <f t="shared" ref="BK80:BK113" si="31">AZ80</f>
        <v>-3.36308927811654</v>
      </c>
    </row>
    <row r="81" spans="1:63" outlineLevel="1">
      <c r="A81" s="11">
        <v>1976</v>
      </c>
      <c r="B81" s="12" t="s">
        <v>141</v>
      </c>
      <c r="C81" s="13">
        <f>'[3]Ingresos corrientes'!C77</f>
        <v>424405.1</v>
      </c>
      <c r="D81" s="13">
        <f>'[3]Ingresos corrientes'!B77</f>
        <v>1375367.2290000001</v>
      </c>
      <c r="E81" s="13"/>
      <c r="F81" s="13">
        <f>'[3]Ingresos corrientes'!D77</f>
        <v>1799772.3289999999</v>
      </c>
      <c r="G81" s="13">
        <f>'[4]Rev-1800-present'!$R77</f>
        <v>1182001</v>
      </c>
      <c r="H81" s="14">
        <f t="shared" si="27"/>
        <v>0.23581043733226548</v>
      </c>
      <c r="I81" s="14">
        <f t="shared" si="27"/>
        <v>0.76418956266773463</v>
      </c>
      <c r="J81" s="14"/>
      <c r="K81" s="14"/>
      <c r="L81" s="15">
        <f t="shared" si="19"/>
        <v>1934980.8738258698</v>
      </c>
      <c r="M81" s="15">
        <f t="shared" si="19"/>
        <v>4116595.0165960728</v>
      </c>
      <c r="N81" s="15">
        <f t="shared" si="19"/>
        <v>5992850.3182994695</v>
      </c>
      <c r="O81" s="15">
        <f t="shared" si="19"/>
        <v>9456103.1093537901</v>
      </c>
      <c r="P81" s="15">
        <f t="shared" si="19"/>
        <v>20939980.681924794</v>
      </c>
      <c r="R81" s="15">
        <f t="shared" si="20"/>
        <v>38746521.666453645</v>
      </c>
      <c r="S81" s="15">
        <f t="shared" si="20"/>
        <v>27143837.098147105</v>
      </c>
      <c r="T81" s="15">
        <f t="shared" si="20"/>
        <v>23466298.830386326</v>
      </c>
      <c r="U81" s="15">
        <f t="shared" si="20"/>
        <v>23845549.391258352</v>
      </c>
      <c r="V81" s="15">
        <f t="shared" si="20"/>
        <v>22956313.282751162</v>
      </c>
      <c r="X81" s="15">
        <f t="shared" si="21"/>
        <v>0</v>
      </c>
      <c r="Y81" s="15">
        <f t="shared" si="21"/>
        <v>0</v>
      </c>
      <c r="Z81" s="15">
        <f t="shared" si="21"/>
        <v>0</v>
      </c>
      <c r="AA81" s="15">
        <f t="shared" si="21"/>
        <v>0</v>
      </c>
      <c r="AB81" s="15">
        <f t="shared" si="21"/>
        <v>0</v>
      </c>
      <c r="AD81" s="16">
        <f t="shared" si="17"/>
        <v>40681502.540279515</v>
      </c>
      <c r="AE81" s="16">
        <f t="shared" si="17"/>
        <v>31260432.114743177</v>
      </c>
      <c r="AF81" s="16">
        <f t="shared" si="17"/>
        <v>29459149.148685794</v>
      </c>
      <c r="AG81" s="16">
        <f t="shared" si="17"/>
        <v>33301652.50061214</v>
      </c>
      <c r="AH81" s="16">
        <f t="shared" si="17"/>
        <v>43896293.964675955</v>
      </c>
      <c r="AJ81" s="17">
        <f t="shared" si="22"/>
        <v>22.778120619696058</v>
      </c>
      <c r="AK81" s="17">
        <f t="shared" si="23"/>
        <v>17.503136533082142</v>
      </c>
      <c r="AL81" s="17">
        <f t="shared" si="23"/>
        <v>16.494573965108295</v>
      </c>
      <c r="AM81" s="17">
        <f t="shared" si="23"/>
        <v>18.646043290635408</v>
      </c>
      <c r="AN81" s="17">
        <f t="shared" si="18"/>
        <v>24.578125591478091</v>
      </c>
      <c r="AO81" s="11">
        <v>1976</v>
      </c>
      <c r="AP81" s="19">
        <f>AJ81/100*'[1]soc spen &amp; quintile fx 1910 (2)'!$D77</f>
        <v>3.5801864621569233</v>
      </c>
      <c r="AQ81" s="19">
        <f>AK81/100*'[1]soc spen &amp; quintile fx 1910 (2)'!$D77</f>
        <v>2.7510826510787494</v>
      </c>
      <c r="AR81" s="19">
        <f>AL81/100*'[1]soc spen &amp; quintile fx 1910 (2)'!$D77</f>
        <v>2.592560264074796</v>
      </c>
      <c r="AS81" s="19">
        <f>AM81/100*'[1]soc spen &amp; quintile fx 1910 (2)'!$D77</f>
        <v>2.9307207945944924</v>
      </c>
      <c r="AT81" s="19">
        <f>AN81/100*'[1]soc spen &amp; quintile fx 1910 (2)'!$D77</f>
        <v>3.8631050373714571</v>
      </c>
      <c r="AU81" s="20">
        <f t="shared" si="28"/>
        <v>15.717655209276419</v>
      </c>
      <c r="AV81" s="19">
        <f>'[1]soc spen &amp; quintile fx 1910 (2)'!AP77-AP81</f>
        <v>7.5487489937669121</v>
      </c>
      <c r="AW81" s="19">
        <f>'[1]soc spen &amp; quintile fx 1910 (2)'!AQ77-AQ81</f>
        <v>2.4922611452648624E-2</v>
      </c>
      <c r="AX81" s="19">
        <f>'[1]soc spen &amp; quintile fx 1910 (2)'!AR77-AR81</f>
        <v>-1.4346805685308253</v>
      </c>
      <c r="AY81" s="19">
        <f>'[1]soc spen &amp; quintile fx 1910 (2)'!AS77-AS81</f>
        <v>-2.425499514795157</v>
      </c>
      <c r="AZ81" s="19">
        <f>'[1]soc spen &amp; quintile fx 1910 (2)'!AT77-AT81</f>
        <v>-3.7134915218935776</v>
      </c>
      <c r="BA81" s="21">
        <f t="shared" si="24"/>
        <v>0</v>
      </c>
      <c r="BB81" s="22">
        <f>'[1]soc spen &amp; quintile fx 1910 (2)'!AW77</f>
        <v>0.12921335096699416</v>
      </c>
      <c r="BC81" s="22">
        <f>'[1]soc spen &amp; quintile fx 1910 (2)'!AX77</f>
        <v>0.10404226892408128</v>
      </c>
      <c r="BE81" s="13">
        <f t="shared" si="25"/>
        <v>1.4900733807050301</v>
      </c>
      <c r="BF81" s="13">
        <f t="shared" si="26"/>
        <v>0.72414112825645371</v>
      </c>
      <c r="BH81" s="11">
        <v>1976</v>
      </c>
      <c r="BI81" s="46">
        <f t="shared" si="29"/>
        <v>7.5487489937669121</v>
      </c>
      <c r="BJ81" s="23">
        <f t="shared" si="30"/>
        <v>-1.4346805685308253</v>
      </c>
      <c r="BK81" s="23">
        <f t="shared" si="31"/>
        <v>-3.7134915218935776</v>
      </c>
    </row>
    <row r="82" spans="1:63" outlineLevel="1">
      <c r="A82" s="11">
        <v>1977</v>
      </c>
      <c r="B82" s="12" t="s">
        <v>141</v>
      </c>
      <c r="C82" s="13">
        <f>'[3]Ingresos corrientes'!C78</f>
        <v>708697.8</v>
      </c>
      <c r="D82" s="13">
        <f>'[3]Ingresos corrientes'!B78</f>
        <v>2306936.4740000004</v>
      </c>
      <c r="E82" s="13"/>
      <c r="F82" s="13">
        <f>'[3]Ingresos corrientes'!D78</f>
        <v>3015634.2740000002</v>
      </c>
      <c r="G82" s="13">
        <f>'[4]Rev-1800-present'!$R78</f>
        <v>1531575</v>
      </c>
      <c r="H82" s="14">
        <f t="shared" si="27"/>
        <v>0.23500787416770155</v>
      </c>
      <c r="I82" s="14">
        <f t="shared" si="27"/>
        <v>0.76499212583229859</v>
      </c>
      <c r="J82" s="14"/>
      <c r="K82" s="14"/>
      <c r="L82" s="15">
        <f t="shared" si="19"/>
        <v>3231150.3521575769</v>
      </c>
      <c r="M82" s="15">
        <f t="shared" si="19"/>
        <v>6874144.1414172463</v>
      </c>
      <c r="N82" s="15">
        <f t="shared" si="19"/>
        <v>10007230.912889911</v>
      </c>
      <c r="O82" s="15">
        <f t="shared" si="19"/>
        <v>15790383.928402817</v>
      </c>
      <c r="P82" s="15">
        <f t="shared" si="19"/>
        <v>34966870.665132448</v>
      </c>
      <c r="R82" s="15">
        <f t="shared" si="20"/>
        <v>64990471.045295775</v>
      </c>
      <c r="S82" s="15">
        <f t="shared" si="20"/>
        <v>45529009.653341018</v>
      </c>
      <c r="T82" s="15">
        <f t="shared" si="20"/>
        <v>39360586.423861757</v>
      </c>
      <c r="U82" s="15">
        <f t="shared" si="20"/>
        <v>39996712.494930618</v>
      </c>
      <c r="V82" s="15">
        <f t="shared" si="20"/>
        <v>38505175.420716189</v>
      </c>
      <c r="X82" s="15">
        <f t="shared" si="21"/>
        <v>0</v>
      </c>
      <c r="Y82" s="15">
        <f t="shared" si="21"/>
        <v>0</v>
      </c>
      <c r="Z82" s="15">
        <f t="shared" si="21"/>
        <v>0</v>
      </c>
      <c r="AA82" s="15">
        <f t="shared" si="21"/>
        <v>0</v>
      </c>
      <c r="AB82" s="15">
        <f t="shared" si="21"/>
        <v>0</v>
      </c>
      <c r="AD82" s="16">
        <f t="shared" si="17"/>
        <v>68221621.397453353</v>
      </c>
      <c r="AE82" s="16">
        <f t="shared" si="17"/>
        <v>52403153.79475826</v>
      </c>
      <c r="AF82" s="16">
        <f t="shared" si="17"/>
        <v>49367817.33675167</v>
      </c>
      <c r="AG82" s="16">
        <f t="shared" si="17"/>
        <v>55787096.423333436</v>
      </c>
      <c r="AH82" s="16">
        <f t="shared" si="17"/>
        <v>73472046.085848629</v>
      </c>
      <c r="AJ82" s="17">
        <f t="shared" si="22"/>
        <v>22.797402123251587</v>
      </c>
      <c r="AK82" s="17">
        <f t="shared" si="23"/>
        <v>17.511395142981705</v>
      </c>
      <c r="AL82" s="17">
        <f t="shared" si="23"/>
        <v>16.497086418048269</v>
      </c>
      <c r="AM82" s="17">
        <f t="shared" si="23"/>
        <v>18.642196482577557</v>
      </c>
      <c r="AN82" s="17">
        <f t="shared" si="18"/>
        <v>24.551919833140893</v>
      </c>
      <c r="AO82" s="11">
        <v>1977</v>
      </c>
      <c r="AP82" s="19">
        <f>AJ82/100*'[1]soc spen &amp; quintile fx 1910 (2)'!$D78</f>
        <v>3.6761670238834907</v>
      </c>
      <c r="AQ82" s="19">
        <f>AK82/100*'[1]soc spen &amp; quintile fx 1910 (2)'!$D78</f>
        <v>2.823778473476394</v>
      </c>
      <c r="AR82" s="19">
        <f>AL82/100*'[1]soc spen &amp; quintile fx 1910 (2)'!$D78</f>
        <v>2.6602173682908798</v>
      </c>
      <c r="AS82" s="19">
        <f>AM82/100*'[1]soc spen &amp; quintile fx 1910 (2)'!$D78</f>
        <v>3.0061244518782799</v>
      </c>
      <c r="AT82" s="19">
        <f>AN82/100*'[1]soc spen &amp; quintile fx 1910 (2)'!$D78</f>
        <v>3.9590896180038202</v>
      </c>
      <c r="AU82" s="20">
        <f t="shared" si="28"/>
        <v>16.125376935532866</v>
      </c>
      <c r="AV82" s="19">
        <f>'[1]soc spen &amp; quintile fx 1910 (2)'!AP78-AP82</f>
        <v>7.7277204012236176</v>
      </c>
      <c r="AW82" s="19">
        <f>'[1]soc spen &amp; quintile fx 1910 (2)'!AQ78-AQ82</f>
        <v>2.8830296190945681E-2</v>
      </c>
      <c r="AX82" s="19">
        <f>'[1]soc spen &amp; quintile fx 1910 (2)'!AR78-AR82</f>
        <v>-1.4674645050532753</v>
      </c>
      <c r="AY82" s="19">
        <f>'[1]soc spen &amp; quintile fx 1910 (2)'!AS78-AS82</f>
        <v>-2.4846585798299938</v>
      </c>
      <c r="AZ82" s="19">
        <f>'[1]soc spen &amp; quintile fx 1910 (2)'!AT78-AT82</f>
        <v>-3.804427612531295</v>
      </c>
      <c r="BA82" s="21">
        <f t="shared" si="24"/>
        <v>0</v>
      </c>
      <c r="BB82" s="22">
        <f>'[1]soc spen &amp; quintile fx 1910 (2)'!AW78</f>
        <v>0.12966810664592415</v>
      </c>
      <c r="BC82" s="22">
        <f>'[1]soc spen &amp; quintile fx 1910 (2)'!AX78</f>
        <v>0.10459177811696102</v>
      </c>
      <c r="BE82" s="13">
        <f t="shared" si="25"/>
        <v>1.4882579390673747</v>
      </c>
      <c r="BF82" s="13">
        <f t="shared" si="26"/>
        <v>0.72363887467785259</v>
      </c>
      <c r="BH82" s="11">
        <v>1977</v>
      </c>
      <c r="BI82" s="46">
        <f t="shared" si="29"/>
        <v>7.7277204012236176</v>
      </c>
      <c r="BJ82" s="23">
        <f t="shared" si="30"/>
        <v>-1.4674645050532753</v>
      </c>
      <c r="BK82" s="23">
        <f t="shared" si="31"/>
        <v>-3.804427612531295</v>
      </c>
    </row>
    <row r="83" spans="1:63" outlineLevel="1">
      <c r="A83" s="11">
        <v>1978</v>
      </c>
      <c r="B83" s="12" t="s">
        <v>141</v>
      </c>
      <c r="C83" s="13">
        <f>'[3]Ingresos corrientes'!C79</f>
        <v>1057577</v>
      </c>
      <c r="D83" s="13">
        <f>'[3]Ingresos corrientes'!B79</f>
        <v>3367084.8169999998</v>
      </c>
      <c r="E83" s="13"/>
      <c r="F83" s="13">
        <f>'[3]Ingresos corrientes'!D79</f>
        <v>4424661.8169999998</v>
      </c>
      <c r="G83" s="13">
        <f>'[4]Rev-1800-present'!$R79</f>
        <v>1890611</v>
      </c>
      <c r="H83" s="14">
        <f t="shared" si="27"/>
        <v>0.2390187191112961</v>
      </c>
      <c r="I83" s="14">
        <f t="shared" si="27"/>
        <v>0.76098128088870387</v>
      </c>
      <c r="J83" s="14"/>
      <c r="K83" s="14"/>
      <c r="L83" s="15">
        <f t="shared" si="19"/>
        <v>4821787.6448660539</v>
      </c>
      <c r="M83" s="15">
        <f t="shared" si="19"/>
        <v>10258161.854950907</v>
      </c>
      <c r="N83" s="15">
        <f t="shared" si="19"/>
        <v>14933610.9794067</v>
      </c>
      <c r="O83" s="15">
        <f t="shared" si="19"/>
        <v>23563706.369412273</v>
      </c>
      <c r="P83" s="15">
        <f t="shared" si="19"/>
        <v>52180433.151364066</v>
      </c>
      <c r="R83" s="15">
        <f t="shared" si="20"/>
        <v>94856720.491685927</v>
      </c>
      <c r="S83" s="15">
        <f t="shared" si="20"/>
        <v>66451780.90708489</v>
      </c>
      <c r="T83" s="15">
        <f t="shared" si="20"/>
        <v>57448670.316528715</v>
      </c>
      <c r="U83" s="15">
        <f t="shared" si="20"/>
        <v>58377126.934096508</v>
      </c>
      <c r="V83" s="15">
        <f t="shared" si="20"/>
        <v>56200156.786378436</v>
      </c>
      <c r="X83" s="15">
        <f t="shared" si="21"/>
        <v>0</v>
      </c>
      <c r="Y83" s="15">
        <f t="shared" si="21"/>
        <v>0</v>
      </c>
      <c r="Z83" s="15">
        <f t="shared" si="21"/>
        <v>0</v>
      </c>
      <c r="AA83" s="15">
        <f t="shared" si="21"/>
        <v>0</v>
      </c>
      <c r="AB83" s="15">
        <f t="shared" si="21"/>
        <v>0</v>
      </c>
      <c r="AD83" s="16">
        <f t="shared" si="17"/>
        <v>99678508.136551976</v>
      </c>
      <c r="AE83" s="16">
        <f t="shared" si="17"/>
        <v>76709942.762035802</v>
      </c>
      <c r="AF83" s="16">
        <f t="shared" si="17"/>
        <v>72382281.295935422</v>
      </c>
      <c r="AG83" s="16">
        <f t="shared" si="17"/>
        <v>81940833.303508788</v>
      </c>
      <c r="AH83" s="16">
        <f t="shared" si="17"/>
        <v>108380589.9377425</v>
      </c>
      <c r="AJ83" s="17">
        <f t="shared" si="22"/>
        <v>22.701045077342961</v>
      </c>
      <c r="AK83" s="17">
        <f t="shared" si="23"/>
        <v>17.470123711480447</v>
      </c>
      <c r="AL83" s="17">
        <f t="shared" si="23"/>
        <v>16.484530730024101</v>
      </c>
      <c r="AM83" s="17">
        <f t="shared" si="23"/>
        <v>18.6614204533413</v>
      </c>
      <c r="AN83" s="17">
        <f t="shared" si="18"/>
        <v>24.682880027811205</v>
      </c>
      <c r="AO83" s="11">
        <v>1978</v>
      </c>
      <c r="AP83" s="19">
        <f>AJ83/100*'[1]soc spen &amp; quintile fx 1910 (2)'!$D79</f>
        <v>3.0292679806989753</v>
      </c>
      <c r="AQ83" s="19">
        <f>AK83/100*'[1]soc spen &amp; quintile fx 1910 (2)'!$D79</f>
        <v>2.3312444954728875</v>
      </c>
      <c r="AR83" s="19">
        <f>AL83/100*'[1]soc spen &amp; quintile fx 1910 (2)'!$D79</f>
        <v>2.1997252085609742</v>
      </c>
      <c r="AS83" s="19">
        <f>AM83/100*'[1]soc spen &amp; quintile fx 1910 (2)'!$D79</f>
        <v>2.490213259392565</v>
      </c>
      <c r="AT83" s="19">
        <f>AN83/100*'[1]soc spen &amp; quintile fx 1910 (2)'!$D79</f>
        <v>3.293727574432634</v>
      </c>
      <c r="AU83" s="20">
        <f t="shared" si="28"/>
        <v>13.344178518558035</v>
      </c>
      <c r="AV83" s="19">
        <f>'[1]soc spen &amp; quintile fx 1910 (2)'!AP79-AP83</f>
        <v>6.3435114625199756</v>
      </c>
      <c r="AW83" s="19">
        <f>'[1]soc spen &amp; quintile fx 1910 (2)'!AQ79-AQ83</f>
        <v>5.0274973079862395E-2</v>
      </c>
      <c r="AX83" s="19">
        <f>'[1]soc spen &amp; quintile fx 1910 (2)'!AR79-AR83</f>
        <v>-1.1904173532423914</v>
      </c>
      <c r="AY83" s="19">
        <f>'[1]soc spen &amp; quintile fx 1910 (2)'!AS79-AS83</f>
        <v>-2.0435089946595837</v>
      </c>
      <c r="AZ83" s="19">
        <f>'[1]soc spen &amp; quintile fx 1910 (2)'!AT79-AT83</f>
        <v>-3.1598600876978677</v>
      </c>
      <c r="BA83" s="21">
        <f t="shared" si="24"/>
        <v>-5.773159728050814E-15</v>
      </c>
      <c r="BB83" s="22">
        <f>'[1]soc spen &amp; quintile fx 1910 (2)'!AW79</f>
        <v>0.13263295834798755</v>
      </c>
      <c r="BC83" s="22">
        <f>'[1]soc spen &amp; quintile fx 1910 (2)'!AX79</f>
        <v>0.10768501077327709</v>
      </c>
      <c r="BE83" s="13">
        <f t="shared" si="25"/>
        <v>1.4973359225115845</v>
      </c>
      <c r="BF83" s="13">
        <f t="shared" si="26"/>
        <v>0.72615734975464541</v>
      </c>
      <c r="BH83" s="11">
        <v>1978</v>
      </c>
      <c r="BI83" s="46">
        <f t="shared" si="29"/>
        <v>6.3435114625199756</v>
      </c>
      <c r="BJ83" s="23">
        <f t="shared" si="30"/>
        <v>-1.1904173532423914</v>
      </c>
      <c r="BK83" s="23">
        <f t="shared" si="31"/>
        <v>-3.1598600876978677</v>
      </c>
    </row>
    <row r="84" spans="1:63" outlineLevel="1">
      <c r="A84" s="11">
        <v>1979</v>
      </c>
      <c r="B84" s="12" t="s">
        <v>141</v>
      </c>
      <c r="C84" s="13">
        <f>'[3]Ingresos corrientes'!C80</f>
        <v>1749410</v>
      </c>
      <c r="D84" s="13">
        <f>'[3]Ingresos corrientes'!B80</f>
        <v>6555000</v>
      </c>
      <c r="E84" s="13"/>
      <c r="F84" s="13">
        <f>'[3]Ingresos corrientes'!D80</f>
        <v>8304410</v>
      </c>
      <c r="G84" s="13">
        <f>'[4]Rev-1800-present'!$R80</f>
        <v>2529174</v>
      </c>
      <c r="H84" s="14">
        <f t="shared" si="27"/>
        <v>0.21066035997740959</v>
      </c>
      <c r="I84" s="14">
        <f t="shared" si="27"/>
        <v>0.78933964002259038</v>
      </c>
      <c r="J84" s="14"/>
      <c r="K84" s="14"/>
      <c r="L84" s="15">
        <f t="shared" si="19"/>
        <v>7976046.6838869629</v>
      </c>
      <c r="M84" s="15">
        <f t="shared" si="19"/>
        <v>16968722.779211033</v>
      </c>
      <c r="N84" s="15">
        <f t="shared" si="19"/>
        <v>24702700.969748653</v>
      </c>
      <c r="O84" s="15">
        <f t="shared" si="19"/>
        <v>38978328.348397821</v>
      </c>
      <c r="P84" s="15">
        <f t="shared" si="19"/>
        <v>86315201.218755513</v>
      </c>
      <c r="R84" s="15">
        <f t="shared" si="20"/>
        <v>184665916.25006911</v>
      </c>
      <c r="S84" s="15">
        <f t="shared" si="20"/>
        <v>129367523.3978941</v>
      </c>
      <c r="T84" s="15">
        <f t="shared" si="20"/>
        <v>111840376.5843852</v>
      </c>
      <c r="U84" s="15">
        <f t="shared" si="20"/>
        <v>113647884.69865344</v>
      </c>
      <c r="V84" s="15">
        <f t="shared" si="20"/>
        <v>109409785.54348981</v>
      </c>
      <c r="X84" s="15">
        <f t="shared" si="21"/>
        <v>0</v>
      </c>
      <c r="Y84" s="15">
        <f t="shared" si="21"/>
        <v>0</v>
      </c>
      <c r="Z84" s="15">
        <f t="shared" si="21"/>
        <v>0</v>
      </c>
      <c r="AA84" s="15">
        <f t="shared" si="21"/>
        <v>0</v>
      </c>
      <c r="AB84" s="15">
        <f t="shared" si="21"/>
        <v>0</v>
      </c>
      <c r="AD84" s="16">
        <f t="shared" si="17"/>
        <v>192641962.93395609</v>
      </c>
      <c r="AE84" s="16">
        <f t="shared" si="17"/>
        <v>146336246.17710513</v>
      </c>
      <c r="AF84" s="16">
        <f t="shared" si="17"/>
        <v>136543077.55413386</v>
      </c>
      <c r="AG84" s="16">
        <f t="shared" si="17"/>
        <v>152626213.04705125</v>
      </c>
      <c r="AH84" s="16">
        <f t="shared" si="17"/>
        <v>195724986.76224533</v>
      </c>
      <c r="AJ84" s="17">
        <f t="shared" si="22"/>
        <v>23.382497424851262</v>
      </c>
      <c r="AK84" s="17">
        <f t="shared" si="23"/>
        <v>17.762001836389267</v>
      </c>
      <c r="AL84" s="17">
        <f t="shared" si="23"/>
        <v>16.573326551834235</v>
      </c>
      <c r="AM84" s="17">
        <f t="shared" si="23"/>
        <v>18.525465475873347</v>
      </c>
      <c r="AN84" s="17">
        <f t="shared" si="18"/>
        <v>23.756708711051882</v>
      </c>
      <c r="AO84" s="11">
        <v>1979</v>
      </c>
      <c r="AP84" s="19">
        <f>AJ84/100*'[1]soc spen &amp; quintile fx 1910 (2)'!$D80</f>
        <v>2.7412105347402496</v>
      </c>
      <c r="AQ84" s="19">
        <f>AK84/100*'[1]soc spen &amp; quintile fx 1910 (2)'!$D80</f>
        <v>2.082300520227498</v>
      </c>
      <c r="AR84" s="19">
        <f>AL84/100*'[1]soc spen &amp; quintile fx 1910 (2)'!$D80</f>
        <v>1.9429480313464544</v>
      </c>
      <c r="AS84" s="19">
        <f>AM84/100*'[1]soc spen &amp; quintile fx 1910 (2)'!$D80</f>
        <v>2.17180398657753</v>
      </c>
      <c r="AT84" s="19">
        <f>AN84/100*'[1]soc spen &amp; quintile fx 1910 (2)'!$D80</f>
        <v>2.7850806099214238</v>
      </c>
      <c r="AU84" s="20">
        <f t="shared" si="28"/>
        <v>11.723343682813157</v>
      </c>
      <c r="AV84" s="19">
        <f>'[1]soc spen &amp; quintile fx 1910 (2)'!AP80-AP84</f>
        <v>5.4506242617643803</v>
      </c>
      <c r="AW84" s="19">
        <f>'[1]soc spen &amp; quintile fx 1910 (2)'!AQ80-AQ84</f>
        <v>2.2554418078557514E-2</v>
      </c>
      <c r="AX84" s="19">
        <f>'[1]soc spen &amp; quintile fx 1910 (2)'!AR80-AR84</f>
        <v>-1.0418803649703048</v>
      </c>
      <c r="AY84" s="19">
        <f>'[1]soc spen &amp; quintile fx 1910 (2)'!AS80-AS84</f>
        <v>-1.7683342617708351</v>
      </c>
      <c r="AZ84" s="19">
        <f>'[1]soc spen &amp; quintile fx 1910 (2)'!AT80-AT84</f>
        <v>-2.6629640531017977</v>
      </c>
      <c r="BA84" s="21">
        <f t="shared" si="24"/>
        <v>0</v>
      </c>
      <c r="BB84" s="22">
        <f>'[1]soc spen &amp; quintile fx 1910 (2)'!AW80</f>
        <v>0.13552429121194173</v>
      </c>
      <c r="BC84" s="22">
        <f>'[1]soc spen &amp; quintile fx 1910 (2)'!AX80</f>
        <v>0.10999582984273876</v>
      </c>
      <c r="BE84" s="13">
        <f t="shared" si="25"/>
        <v>1.4334303156793007</v>
      </c>
      <c r="BF84" s="13">
        <f t="shared" si="26"/>
        <v>0.70879197592554255</v>
      </c>
      <c r="BH84" s="11">
        <v>1979</v>
      </c>
      <c r="BI84" s="46">
        <f t="shared" si="29"/>
        <v>5.4506242617643803</v>
      </c>
      <c r="BJ84" s="23">
        <f t="shared" si="30"/>
        <v>-1.0418803649703048</v>
      </c>
      <c r="BK84" s="23">
        <f t="shared" si="31"/>
        <v>-2.6629640531017977</v>
      </c>
    </row>
    <row r="85" spans="1:63" outlineLevel="1">
      <c r="A85" s="11">
        <v>1980</v>
      </c>
      <c r="B85" s="12" t="s">
        <v>141</v>
      </c>
      <c r="C85" s="13">
        <f>'[3]Ingresos corrientes'!C81</f>
        <v>3521044.9</v>
      </c>
      <c r="D85" s="13">
        <f>'[3]Ingresos corrientes'!B81</f>
        <v>10821770</v>
      </c>
      <c r="E85" s="13"/>
      <c r="F85" s="13">
        <f>'[3]Ingresos corrientes'!D81</f>
        <v>14342814.9</v>
      </c>
      <c r="G85" s="13">
        <f>'[4]Rev-1800-present'!$R81</f>
        <v>4493549</v>
      </c>
      <c r="H85" s="14">
        <f t="shared" si="27"/>
        <v>0.24549190131429499</v>
      </c>
      <c r="I85" s="14">
        <f t="shared" si="27"/>
        <v>0.75450809868570501</v>
      </c>
      <c r="J85" s="14"/>
      <c r="K85" s="14"/>
      <c r="L85" s="15">
        <f t="shared" si="19"/>
        <v>16053422.867402211</v>
      </c>
      <c r="M85" s="15">
        <f t="shared" si="19"/>
        <v>34153020.047475912</v>
      </c>
      <c r="N85" s="15">
        <f t="shared" si="19"/>
        <v>49719230.635333374</v>
      </c>
      <c r="O85" s="15">
        <f t="shared" si="19"/>
        <v>78451846.18908751</v>
      </c>
      <c r="P85" s="15">
        <f t="shared" si="19"/>
        <v>173726970.26070097</v>
      </c>
      <c r="R85" s="15">
        <f t="shared" si="20"/>
        <v>304868355.83486044</v>
      </c>
      <c r="S85" s="15">
        <f t="shared" si="20"/>
        <v>213575222.52961531</v>
      </c>
      <c r="T85" s="15">
        <f t="shared" si="20"/>
        <v>184639333.65516433</v>
      </c>
      <c r="U85" s="15">
        <f t="shared" si="20"/>
        <v>187623382.02827567</v>
      </c>
      <c r="V85" s="15">
        <f t="shared" si="20"/>
        <v>180626626.22440454</v>
      </c>
      <c r="X85" s="15">
        <f t="shared" si="21"/>
        <v>0</v>
      </c>
      <c r="Y85" s="15">
        <f t="shared" si="21"/>
        <v>0</v>
      </c>
      <c r="Z85" s="15">
        <f t="shared" si="21"/>
        <v>0</v>
      </c>
      <c r="AA85" s="15">
        <f t="shared" si="21"/>
        <v>0</v>
      </c>
      <c r="AB85" s="15">
        <f t="shared" si="21"/>
        <v>0</v>
      </c>
      <c r="AD85" s="16">
        <f t="shared" si="17"/>
        <v>320921778.70226264</v>
      </c>
      <c r="AE85" s="16">
        <f t="shared" si="17"/>
        <v>247728242.57709122</v>
      </c>
      <c r="AF85" s="16">
        <f t="shared" si="17"/>
        <v>234358564.29049772</v>
      </c>
      <c r="AG85" s="16">
        <f t="shared" si="17"/>
        <v>266075228.21736318</v>
      </c>
      <c r="AH85" s="16">
        <f t="shared" si="17"/>
        <v>354353596.48510551</v>
      </c>
      <c r="AJ85" s="17">
        <f t="shared" si="22"/>
        <v>22.545548991919954</v>
      </c>
      <c r="AK85" s="17">
        <f t="shared" si="23"/>
        <v>17.403521980618585</v>
      </c>
      <c r="AL85" s="17">
        <f t="shared" si="23"/>
        <v>16.464269001168248</v>
      </c>
      <c r="AM85" s="17">
        <f t="shared" si="23"/>
        <v>18.692443116726846</v>
      </c>
      <c r="AN85" s="17">
        <f t="shared" si="18"/>
        <v>24.894216909566367</v>
      </c>
      <c r="AO85" s="11">
        <v>1980</v>
      </c>
      <c r="AP85" s="19">
        <f>AJ85/100*'[1]soc spen &amp; quintile fx 1910 (2)'!$D81</f>
        <v>3.0817871258807452</v>
      </c>
      <c r="AQ85" s="19">
        <f>AK85/100*'[1]soc spen &amp; quintile fx 1910 (2)'!$D81</f>
        <v>2.3789152352898868</v>
      </c>
      <c r="AR85" s="19">
        <f>AL85/100*'[1]soc spen &amp; quintile fx 1910 (2)'!$D81</f>
        <v>2.2505272443364368</v>
      </c>
      <c r="AS85" s="19">
        <f>AM85/100*'[1]soc spen &amp; quintile fx 1910 (2)'!$D81</f>
        <v>2.5550999254456954</v>
      </c>
      <c r="AT85" s="19">
        <f>AN85/100*'[1]soc spen &amp; quintile fx 1910 (2)'!$D81</f>
        <v>3.402830297380623</v>
      </c>
      <c r="AU85" s="20">
        <f t="shared" si="28"/>
        <v>13.669159828333388</v>
      </c>
      <c r="AV85" s="19">
        <f>'[1]soc spen &amp; quintile fx 1910 (2)'!AP81-AP85</f>
        <v>6.5488270192652722</v>
      </c>
      <c r="AW85" s="19">
        <f>'[1]soc spen &amp; quintile fx 1910 (2)'!AQ81-AQ85</f>
        <v>5.1331727871411825E-2</v>
      </c>
      <c r="AX85" s="19">
        <f>'[1]soc spen &amp; quintile fx 1910 (2)'!AR81-AR85</f>
        <v>-1.226768294099533</v>
      </c>
      <c r="AY85" s="19">
        <f>'[1]soc spen &amp; quintile fx 1910 (2)'!AS81-AS85</f>
        <v>-2.104790915479601</v>
      </c>
      <c r="AZ85" s="19">
        <f>'[1]soc spen &amp; quintile fx 1910 (2)'!AT81-AT85</f>
        <v>-3.2685995375575492</v>
      </c>
      <c r="BA85" s="21">
        <f t="shared" si="24"/>
        <v>0</v>
      </c>
      <c r="BB85" s="22">
        <f>'[1]soc spen &amp; quintile fx 1910 (2)'!AW81</f>
        <v>0.13111559102073017</v>
      </c>
      <c r="BC85" s="22">
        <f>'[1]soc spen &amp; quintile fx 1910 (2)'!AX81</f>
        <v>0.10630256127049743</v>
      </c>
      <c r="BE85" s="13">
        <f t="shared" si="25"/>
        <v>1.5120147094170995</v>
      </c>
      <c r="BF85" s="13">
        <f t="shared" si="26"/>
        <v>0.73026693681616883</v>
      </c>
      <c r="BH85" s="11">
        <v>1980</v>
      </c>
      <c r="BI85" s="46">
        <f t="shared" si="29"/>
        <v>6.5488270192652722</v>
      </c>
      <c r="BJ85" s="23">
        <f t="shared" si="30"/>
        <v>-1.226768294099533</v>
      </c>
      <c r="BK85" s="23">
        <f t="shared" si="31"/>
        <v>-3.2685995375575492</v>
      </c>
    </row>
    <row r="86" spans="1:63" outlineLevel="1">
      <c r="A86" s="11">
        <v>1981</v>
      </c>
      <c r="B86" s="12" t="s">
        <v>141</v>
      </c>
      <c r="C86" s="13">
        <f>'[3]Ingresos corrientes'!C82</f>
        <v>4102416</v>
      </c>
      <c r="D86" s="13">
        <f>'[3]Ingresos corrientes'!B82</f>
        <v>15744500</v>
      </c>
      <c r="E86" s="13"/>
      <c r="F86" s="13">
        <f>'[3]Ingresos corrientes'!D82</f>
        <v>19846916</v>
      </c>
      <c r="G86" s="13">
        <f>'[4]Rev-1800-present'!$R82</f>
        <v>5876320</v>
      </c>
      <c r="H86" s="14">
        <f t="shared" si="27"/>
        <v>0.2067029456868765</v>
      </c>
      <c r="I86" s="14">
        <f t="shared" si="27"/>
        <v>0.79329705431312347</v>
      </c>
      <c r="J86" s="14"/>
      <c r="K86" s="14"/>
      <c r="L86" s="15">
        <f t="shared" si="19"/>
        <v>18704055.385944299</v>
      </c>
      <c r="M86" s="15">
        <f t="shared" si="19"/>
        <v>39792135.536552213</v>
      </c>
      <c r="N86" s="15">
        <f t="shared" si="19"/>
        <v>57928533.44928427</v>
      </c>
      <c r="O86" s="15">
        <f t="shared" si="19"/>
        <v>91405283.99272944</v>
      </c>
      <c r="P86" s="15">
        <f t="shared" si="19"/>
        <v>202411591.63548976</v>
      </c>
      <c r="R86" s="15">
        <f t="shared" si="20"/>
        <v>443550346.05632538</v>
      </c>
      <c r="S86" s="15">
        <f t="shared" si="20"/>
        <v>310728752.42382056</v>
      </c>
      <c r="T86" s="15">
        <f t="shared" si="20"/>
        <v>268630176.83186162</v>
      </c>
      <c r="U86" s="15">
        <f t="shared" si="20"/>
        <v>272971643.11791748</v>
      </c>
      <c r="V86" s="15">
        <f t="shared" si="20"/>
        <v>262792123.33935553</v>
      </c>
      <c r="X86" s="15">
        <f t="shared" si="21"/>
        <v>0</v>
      </c>
      <c r="Y86" s="15">
        <f t="shared" si="21"/>
        <v>0</v>
      </c>
      <c r="Z86" s="15">
        <f t="shared" si="21"/>
        <v>0</v>
      </c>
      <c r="AA86" s="15">
        <f t="shared" si="21"/>
        <v>0</v>
      </c>
      <c r="AB86" s="15">
        <f t="shared" si="21"/>
        <v>0</v>
      </c>
      <c r="AD86" s="16">
        <f t="shared" si="17"/>
        <v>462254401.44226968</v>
      </c>
      <c r="AE86" s="16">
        <f t="shared" si="17"/>
        <v>350520887.96037275</v>
      </c>
      <c r="AF86" s="16">
        <f t="shared" si="17"/>
        <v>326558710.28114587</v>
      </c>
      <c r="AG86" s="16">
        <f t="shared" si="17"/>
        <v>364376927.1106469</v>
      </c>
      <c r="AH86" s="16">
        <f t="shared" si="17"/>
        <v>465203714.97484529</v>
      </c>
      <c r="AJ86" s="17">
        <f t="shared" si="22"/>
        <v>23.477625268045376</v>
      </c>
      <c r="AK86" s="17">
        <f t="shared" si="23"/>
        <v>17.802746778569954</v>
      </c>
      <c r="AL86" s="17">
        <f t="shared" si="23"/>
        <v>16.585722070089233</v>
      </c>
      <c r="AM86" s="17">
        <f t="shared" si="23"/>
        <v>18.50648674049248</v>
      </c>
      <c r="AN86" s="17">
        <f t="shared" si="18"/>
        <v>23.62741914280296</v>
      </c>
      <c r="AO86" s="11">
        <v>1981</v>
      </c>
      <c r="AP86" s="19">
        <f>AJ86/100*'[1]soc spen &amp; quintile fx 1910 (2)'!$D82</f>
        <v>3.8935963031209</v>
      </c>
      <c r="AQ86" s="19">
        <f>AK86/100*'[1]soc spen &amp; quintile fx 1910 (2)'!$D82</f>
        <v>2.9524582768080117</v>
      </c>
      <c r="AR86" s="19">
        <f>AL86/100*'[1]soc spen &amp; quintile fx 1910 (2)'!$D82</f>
        <v>2.7506234297292957</v>
      </c>
      <c r="AS86" s="19">
        <f>AM86/100*'[1]soc spen &amp; quintile fx 1910 (2)'!$D82</f>
        <v>3.0691685182747848</v>
      </c>
      <c r="AT86" s="19">
        <f>AN86/100*'[1]soc spen &amp; quintile fx 1910 (2)'!$D82</f>
        <v>3.9184385463344888</v>
      </c>
      <c r="AU86" s="20">
        <f t="shared" si="28"/>
        <v>16.584285074267481</v>
      </c>
      <c r="AV86" s="19">
        <f>'[1]soc spen &amp; quintile fx 1910 (2)'!AP82-AP86</f>
        <v>7.8709530310190861</v>
      </c>
      <c r="AW86" s="19">
        <f>'[1]soc spen &amp; quintile fx 1910 (2)'!AQ82-AQ86</f>
        <v>-2.7121728136473511E-2</v>
      </c>
      <c r="AX86" s="19">
        <f>'[1]soc spen &amp; quintile fx 1910 (2)'!AR82-AR86</f>
        <v>-1.5353970053257344</v>
      </c>
      <c r="AY86" s="19">
        <f>'[1]soc spen &amp; quintile fx 1910 (2)'!AS82-AS86</f>
        <v>-2.5440573540705431</v>
      </c>
      <c r="AZ86" s="19">
        <f>'[1]soc spen &amp; quintile fx 1910 (2)'!AT82-AT86</f>
        <v>-3.7643769434863361</v>
      </c>
      <c r="BA86" s="21">
        <f t="shared" si="24"/>
        <v>0</v>
      </c>
      <c r="BB86" s="22">
        <f>'[1]soc spen &amp; quintile fx 1910 (2)'!AW82</f>
        <v>0.12677604745450377</v>
      </c>
      <c r="BC86" s="22">
        <f>'[1]soc spen &amp; quintile fx 1910 (2)'!AX82</f>
        <v>0.10329562058761149</v>
      </c>
      <c r="BE86" s="13">
        <f t="shared" si="25"/>
        <v>1.4245637930598607</v>
      </c>
      <c r="BF86" s="13">
        <f t="shared" si="26"/>
        <v>0.70644802788736527</v>
      </c>
      <c r="BH86" s="11">
        <v>1981</v>
      </c>
      <c r="BI86" s="46">
        <f t="shared" si="29"/>
        <v>7.8709530310190861</v>
      </c>
      <c r="BJ86" s="23">
        <f t="shared" si="30"/>
        <v>-1.5353970053257344</v>
      </c>
      <c r="BK86" s="23">
        <f t="shared" si="31"/>
        <v>-3.7643769434863361</v>
      </c>
    </row>
    <row r="87" spans="1:63" outlineLevel="1">
      <c r="A87" s="11">
        <v>1982</v>
      </c>
      <c r="B87" s="12" t="s">
        <v>141</v>
      </c>
      <c r="C87" s="13">
        <f>'[3]Ingresos corrientes'!C83</f>
        <v>4252649.7</v>
      </c>
      <c r="D87" s="13">
        <f>'[3]Ingresos corrientes'!B83</f>
        <v>14048200</v>
      </c>
      <c r="E87" s="13"/>
      <c r="F87" s="13">
        <f>'[3]Ingresos corrientes'!D83</f>
        <v>18300849.699999999</v>
      </c>
      <c r="G87" s="13">
        <f>'[4]Rev-1800-present'!$R83</f>
        <v>7630247</v>
      </c>
      <c r="H87" s="14">
        <f t="shared" si="27"/>
        <v>0.2323744399693092</v>
      </c>
      <c r="I87" s="14">
        <f t="shared" si="27"/>
        <v>0.76762556003069082</v>
      </c>
      <c r="J87" s="14"/>
      <c r="K87" s="14"/>
      <c r="L87" s="15">
        <f t="shared" si="19"/>
        <v>19389012.602773443</v>
      </c>
      <c r="M87" s="15">
        <f t="shared" si="19"/>
        <v>41249354.831854723</v>
      </c>
      <c r="N87" s="15">
        <f t="shared" si="19"/>
        <v>60049921.898349345</v>
      </c>
      <c r="O87" s="15">
        <f t="shared" si="19"/>
        <v>94752617.372322962</v>
      </c>
      <c r="P87" s="15">
        <f t="shared" si="19"/>
        <v>209824063.29469952</v>
      </c>
      <c r="R87" s="15">
        <f t="shared" si="20"/>
        <v>395762581.94724953</v>
      </c>
      <c r="S87" s="15">
        <f t="shared" si="20"/>
        <v>277251081.95244789</v>
      </c>
      <c r="T87" s="15">
        <f t="shared" si="20"/>
        <v>239688173.65869722</v>
      </c>
      <c r="U87" s="15">
        <f t="shared" si="20"/>
        <v>243561893.79460311</v>
      </c>
      <c r="V87" s="15">
        <f t="shared" si="20"/>
        <v>234479107.44043535</v>
      </c>
      <c r="X87" s="15">
        <f t="shared" si="21"/>
        <v>0</v>
      </c>
      <c r="Y87" s="15">
        <f t="shared" si="21"/>
        <v>0</v>
      </c>
      <c r="Z87" s="15">
        <f t="shared" si="21"/>
        <v>0</v>
      </c>
      <c r="AA87" s="15">
        <f t="shared" si="21"/>
        <v>0</v>
      </c>
      <c r="AB87" s="15">
        <f t="shared" si="21"/>
        <v>0</v>
      </c>
      <c r="AD87" s="16">
        <f t="shared" si="17"/>
        <v>415151594.55002296</v>
      </c>
      <c r="AE87" s="16">
        <f t="shared" si="17"/>
        <v>318500436.78430259</v>
      </c>
      <c r="AF87" s="16">
        <f t="shared" si="17"/>
        <v>299738095.55704653</v>
      </c>
      <c r="AG87" s="16">
        <f t="shared" si="17"/>
        <v>338314511.16692609</v>
      </c>
      <c r="AH87" s="16">
        <f t="shared" si="17"/>
        <v>444303170.73513484</v>
      </c>
      <c r="AJ87" s="17">
        <f t="shared" si="22"/>
        <v>22.86067232419294</v>
      </c>
      <c r="AK87" s="17">
        <f t="shared" si="23"/>
        <v>17.538494892041037</v>
      </c>
      <c r="AL87" s="17">
        <f t="shared" si="23"/>
        <v>16.505330764860222</v>
      </c>
      <c r="AM87" s="17">
        <f t="shared" si="23"/>
        <v>18.629573591520202</v>
      </c>
      <c r="AN87" s="17">
        <f t="shared" si="18"/>
        <v>24.465928427385599</v>
      </c>
      <c r="AO87" s="11">
        <v>1982</v>
      </c>
      <c r="AP87" s="19">
        <f>AJ87/100*'[1]soc spen &amp; quintile fx 1910 (2)'!$D83</f>
        <v>4.5167424070120594</v>
      </c>
      <c r="AQ87" s="19">
        <f>AK87/100*'[1]soc spen &amp; quintile fx 1910 (2)'!$D83</f>
        <v>3.4652027075429754</v>
      </c>
      <c r="AR87" s="19">
        <f>AL87/100*'[1]soc spen &amp; quintile fx 1910 (2)'!$D83</f>
        <v>3.26107326810813</v>
      </c>
      <c r="AS87" s="19">
        <f>AM87/100*'[1]soc spen &amp; quintile fx 1910 (2)'!$D83</f>
        <v>3.6807747327851983</v>
      </c>
      <c r="AT87" s="19">
        <f>AN87/100*'[1]soc spen &amp; quintile fx 1910 (2)'!$D83</f>
        <v>4.8339040465554488</v>
      </c>
      <c r="AU87" s="20">
        <f t="shared" si="28"/>
        <v>19.757697162003815</v>
      </c>
      <c r="AV87" s="19">
        <f>'[1]soc spen &amp; quintile fx 1910 (2)'!AP83-AP87</f>
        <v>9.5444353709848215</v>
      </c>
      <c r="AW87" s="19">
        <f>'[1]soc spen &amp; quintile fx 1910 (2)'!AQ83-AQ87</f>
        <v>5.9637981310616262E-3</v>
      </c>
      <c r="AX87" s="19">
        <f>'[1]soc spen &amp; quintile fx 1910 (2)'!AR83-AR87</f>
        <v>-1.8288469667450622</v>
      </c>
      <c r="AY87" s="19">
        <f>'[1]soc spen &amp; quintile fx 1910 (2)'!AS83-AS87</f>
        <v>-3.0666154009506101</v>
      </c>
      <c r="AZ87" s="19">
        <f>'[1]soc spen &amp; quintile fx 1910 (2)'!AT83-AT87</f>
        <v>-4.6549368014202122</v>
      </c>
      <c r="BA87" s="21">
        <f t="shared" si="24"/>
        <v>0</v>
      </c>
      <c r="BB87" s="22">
        <f>'[1]soc spen &amp; quintile fx 1910 (2)'!AW83</f>
        <v>0.12495737926674824</v>
      </c>
      <c r="BC87" s="22">
        <f>'[1]soc spen &amp; quintile fx 1910 (2)'!AX83</f>
        <v>0.10185678070326616</v>
      </c>
      <c r="BE87" s="13">
        <f t="shared" si="25"/>
        <v>1.4823046430231777</v>
      </c>
      <c r="BF87" s="13">
        <f t="shared" si="26"/>
        <v>0.72199673442644108</v>
      </c>
      <c r="BH87" s="11">
        <v>1982</v>
      </c>
      <c r="BI87" s="46">
        <f t="shared" si="29"/>
        <v>9.5444353709848215</v>
      </c>
      <c r="BJ87" s="23">
        <f t="shared" si="30"/>
        <v>-1.8288469667450622</v>
      </c>
      <c r="BK87" s="23">
        <f t="shared" si="31"/>
        <v>-4.6549368014202122</v>
      </c>
    </row>
    <row r="88" spans="1:63" outlineLevel="1">
      <c r="A88" s="11">
        <v>1983</v>
      </c>
      <c r="B88" s="12" t="s">
        <v>141</v>
      </c>
      <c r="C88" s="13">
        <f>'[3]Ingresos corrientes'!C84</f>
        <v>7642763.7000000002</v>
      </c>
      <c r="D88" s="13">
        <f>'[3]Ingresos corrientes'!B84</f>
        <v>19775300</v>
      </c>
      <c r="E88" s="13"/>
      <c r="F88" s="13">
        <f>'[3]Ingresos corrientes'!D84</f>
        <v>27418063.699999999</v>
      </c>
      <c r="G88" s="13">
        <f>'[4]Rev-1800-present'!$R84</f>
        <v>10518135</v>
      </c>
      <c r="H88" s="14">
        <f t="shared" si="27"/>
        <v>0.27874921378930201</v>
      </c>
      <c r="I88" s="14">
        <f t="shared" si="27"/>
        <v>0.72125078621069805</v>
      </c>
      <c r="J88" s="14"/>
      <c r="K88" s="14"/>
      <c r="L88" s="15">
        <f t="shared" si="19"/>
        <v>34845485.086467244</v>
      </c>
      <c r="M88" s="15">
        <f t="shared" si="19"/>
        <v>74132386.628816113</v>
      </c>
      <c r="N88" s="15">
        <f t="shared" si="19"/>
        <v>107920331.00505303</v>
      </c>
      <c r="O88" s="15">
        <f t="shared" si="19"/>
        <v>170287212.82479</v>
      </c>
      <c r="P88" s="15">
        <f t="shared" si="19"/>
        <v>377090954.45487362</v>
      </c>
      <c r="R88" s="15">
        <f t="shared" si="20"/>
        <v>557105094.37375915</v>
      </c>
      <c r="S88" s="15">
        <f t="shared" si="20"/>
        <v>390279418.07023269</v>
      </c>
      <c r="T88" s="15">
        <f t="shared" si="20"/>
        <v>337403050.96402633</v>
      </c>
      <c r="U88" s="15">
        <f t="shared" si="20"/>
        <v>342855989.97426111</v>
      </c>
      <c r="V88" s="15">
        <f t="shared" si="20"/>
        <v>330070378.65113258</v>
      </c>
      <c r="X88" s="15">
        <f t="shared" si="21"/>
        <v>0</v>
      </c>
      <c r="Y88" s="15">
        <f t="shared" si="21"/>
        <v>0</v>
      </c>
      <c r="Z88" s="15">
        <f t="shared" si="21"/>
        <v>0</v>
      </c>
      <c r="AA88" s="15">
        <f t="shared" si="21"/>
        <v>0</v>
      </c>
      <c r="AB88" s="15">
        <f t="shared" si="21"/>
        <v>0</v>
      </c>
      <c r="AD88" s="16">
        <f t="shared" si="17"/>
        <v>591950579.46022642</v>
      </c>
      <c r="AE88" s="16">
        <f t="shared" si="17"/>
        <v>464411804.69904882</v>
      </c>
      <c r="AF88" s="16">
        <f t="shared" si="17"/>
        <v>445323381.96907938</v>
      </c>
      <c r="AG88" s="16">
        <f t="shared" si="17"/>
        <v>513143202.79905111</v>
      </c>
      <c r="AH88" s="16">
        <f t="shared" si="17"/>
        <v>707161333.10600615</v>
      </c>
      <c r="AJ88" s="17">
        <f t="shared" si="22"/>
        <v>21.746976064463595</v>
      </c>
      <c r="AK88" s="17">
        <f t="shared" si="23"/>
        <v>17.061479034371235</v>
      </c>
      <c r="AL88" s="17">
        <f t="shared" si="23"/>
        <v>16.360211924208873</v>
      </c>
      <c r="AM88" s="17">
        <f t="shared" si="23"/>
        <v>18.851764549481203</v>
      </c>
      <c r="AN88" s="17">
        <f t="shared" si="18"/>
        <v>25.97956842747509</v>
      </c>
      <c r="AO88" s="11">
        <v>1983</v>
      </c>
      <c r="AP88" s="19">
        <f>AJ88/100*'[1]soc spen &amp; quintile fx 1910 (2)'!$D84</f>
        <v>3.6787080851749336</v>
      </c>
      <c r="AQ88" s="19">
        <f>AK88/100*'[1]soc spen &amp; quintile fx 1910 (2)'!$D84</f>
        <v>2.8861116452574804</v>
      </c>
      <c r="AR88" s="19">
        <f>AL88/100*'[1]soc spen &amp; quintile fx 1910 (2)'!$D84</f>
        <v>2.7674856358125588</v>
      </c>
      <c r="AS88" s="19">
        <f>AM88/100*'[1]soc spen &amp; quintile fx 1910 (2)'!$D84</f>
        <v>3.1889554879914868</v>
      </c>
      <c r="AT88" s="19">
        <f>AN88/100*'[1]soc spen &amp; quintile fx 1910 (2)'!$D84</f>
        <v>4.3946913879065503</v>
      </c>
      <c r="AU88" s="20">
        <f t="shared" si="28"/>
        <v>16.91595224214301</v>
      </c>
      <c r="AV88" s="19">
        <f>'[1]soc spen &amp; quintile fx 1910 (2)'!AP84-AP88</f>
        <v>8.3336577350907017</v>
      </c>
      <c r="AW88" s="19">
        <f>'[1]soc spen &amp; quintile fx 1910 (2)'!AQ84-AQ88</f>
        <v>9.4108636404667489E-2</v>
      </c>
      <c r="AX88" s="19">
        <f>'[1]soc spen &amp; quintile fx 1910 (2)'!AR84-AR88</f>
        <v>-1.5321870099013752</v>
      </c>
      <c r="AY88" s="19">
        <f>'[1]soc spen &amp; quintile fx 1910 (2)'!AS84-AS88</f>
        <v>-2.6566696213720986</v>
      </c>
      <c r="AZ88" s="19">
        <f>'[1]soc spen &amp; quintile fx 1910 (2)'!AT84-AT88</f>
        <v>-4.2389097402218949</v>
      </c>
      <c r="BA88" s="21">
        <f t="shared" si="24"/>
        <v>0</v>
      </c>
      <c r="BB88" s="22">
        <f>'[1]soc spen &amp; quintile fx 1910 (2)'!AW84</f>
        <v>0.12610849264868815</v>
      </c>
      <c r="BC88" s="22">
        <f>'[1]soc spen &amp; quintile fx 1910 (2)'!AX84</f>
        <v>0.10283558163265018</v>
      </c>
      <c r="BE88" s="13">
        <f t="shared" si="25"/>
        <v>1.5879726098799531</v>
      </c>
      <c r="BF88" s="13">
        <f t="shared" si="26"/>
        <v>0.75229824485542363</v>
      </c>
      <c r="BH88" s="11">
        <v>1983</v>
      </c>
      <c r="BI88" s="46">
        <f t="shared" si="29"/>
        <v>8.3336577350907017</v>
      </c>
      <c r="BJ88" s="23">
        <f t="shared" si="30"/>
        <v>-1.5321870099013752</v>
      </c>
      <c r="BK88" s="23">
        <f t="shared" si="31"/>
        <v>-4.2389097402218949</v>
      </c>
    </row>
    <row r="89" spans="1:63" outlineLevel="1">
      <c r="A89" s="11">
        <v>1984</v>
      </c>
      <c r="B89" s="12" t="s">
        <v>141</v>
      </c>
      <c r="C89" s="13">
        <f>'[3]Ingresos corrientes'!C85</f>
        <v>7645731.9000000004</v>
      </c>
      <c r="D89" s="13">
        <f>'[3]Ingresos corrientes'!B85</f>
        <v>30845500</v>
      </c>
      <c r="E89" s="13"/>
      <c r="F89" s="13">
        <f>'[3]Ingresos corrientes'!D85</f>
        <v>38491231.899999999</v>
      </c>
      <c r="G89" s="13">
        <f>'[4]Rev-1800-present'!$R85</f>
        <v>15366508</v>
      </c>
      <c r="H89" s="14">
        <f t="shared" si="27"/>
        <v>0.19863567681760794</v>
      </c>
      <c r="I89" s="14">
        <f t="shared" si="27"/>
        <v>0.80136432318239215</v>
      </c>
      <c r="J89" s="14"/>
      <c r="K89" s="14"/>
      <c r="L89" s="15">
        <f t="shared" si="19"/>
        <v>34859017.935694762</v>
      </c>
      <c r="M89" s="15">
        <f t="shared" si="19"/>
        <v>74161177.228477284</v>
      </c>
      <c r="N89" s="15">
        <f t="shared" si="19"/>
        <v>107962243.73964265</v>
      </c>
      <c r="O89" s="15">
        <f t="shared" si="19"/>
        <v>170353346.82093939</v>
      </c>
      <c r="P89" s="15">
        <f t="shared" si="19"/>
        <v>377237404.2752459</v>
      </c>
      <c r="R89" s="15">
        <f t="shared" si="20"/>
        <v>868972161.66155708</v>
      </c>
      <c r="S89" s="15">
        <f t="shared" si="20"/>
        <v>608757580.92597139</v>
      </c>
      <c r="T89" s="15">
        <f t="shared" si="20"/>
        <v>526281058.11344832</v>
      </c>
      <c r="U89" s="15">
        <f t="shared" si="20"/>
        <v>534786548.81347293</v>
      </c>
      <c r="V89" s="15">
        <f t="shared" si="20"/>
        <v>514843560.63794279</v>
      </c>
      <c r="X89" s="15">
        <f t="shared" si="21"/>
        <v>0</v>
      </c>
      <c r="Y89" s="15">
        <f t="shared" si="21"/>
        <v>0</v>
      </c>
      <c r="Z89" s="15">
        <f t="shared" si="21"/>
        <v>0</v>
      </c>
      <c r="AA89" s="15">
        <f t="shared" si="21"/>
        <v>0</v>
      </c>
      <c r="AB89" s="15">
        <f t="shared" si="21"/>
        <v>0</v>
      </c>
      <c r="AD89" s="16">
        <f t="shared" si="17"/>
        <v>903831179.59725189</v>
      </c>
      <c r="AE89" s="16">
        <f t="shared" si="17"/>
        <v>682918758.15444863</v>
      </c>
      <c r="AF89" s="16">
        <f t="shared" si="17"/>
        <v>634243301.853091</v>
      </c>
      <c r="AG89" s="16">
        <f t="shared" si="17"/>
        <v>705139895.63441229</v>
      </c>
      <c r="AH89" s="16">
        <f t="shared" si="17"/>
        <v>892080964.9131887</v>
      </c>
      <c r="AJ89" s="17">
        <f t="shared" si="22"/>
        <v>23.671568851028503</v>
      </c>
      <c r="AK89" s="17">
        <f t="shared" si="23"/>
        <v>17.885816254441885</v>
      </c>
      <c r="AL89" s="17">
        <f t="shared" si="23"/>
        <v>16.610993653493058</v>
      </c>
      <c r="AM89" s="17">
        <f t="shared" si="23"/>
        <v>18.46779350603385</v>
      </c>
      <c r="AN89" s="17">
        <f t="shared" si="18"/>
        <v>23.363827735002708</v>
      </c>
      <c r="AO89" s="11">
        <v>1984</v>
      </c>
      <c r="AP89" s="19">
        <f>AJ89/100*'[1]soc spen &amp; quintile fx 1910 (2)'!$D85</f>
        <v>3.5378100066407052</v>
      </c>
      <c r="AQ89" s="19">
        <f>AK89/100*'[1]soc spen &amp; quintile fx 1910 (2)'!$D85</f>
        <v>2.6731062955783846</v>
      </c>
      <c r="AR89" s="19">
        <f>AL89/100*'[1]soc spen &amp; quintile fx 1910 (2)'!$D85</f>
        <v>2.4825789932812015</v>
      </c>
      <c r="AS89" s="19">
        <f>AM89/100*'[1]soc spen &amp; quintile fx 1910 (2)'!$D85</f>
        <v>2.7600851078944024</v>
      </c>
      <c r="AT89" s="19">
        <f>AN89/100*'[1]soc spen &amp; quintile fx 1910 (2)'!$D85</f>
        <v>3.4918168742639493</v>
      </c>
      <c r="AU89" s="20">
        <f t="shared" si="28"/>
        <v>14.945397277658643</v>
      </c>
      <c r="AV89" s="19">
        <f>'[1]soc spen &amp; quintile fx 1910 (2)'!AP85-AP89</f>
        <v>6.9706102620513688</v>
      </c>
      <c r="AW89" s="19">
        <f>'[1]soc spen &amp; quintile fx 1910 (2)'!AQ85-AQ89</f>
        <v>-8.2433914635577921E-3</v>
      </c>
      <c r="AX89" s="19">
        <f>'[1]soc spen &amp; quintile fx 1910 (2)'!AR85-AR89</f>
        <v>-1.3556444041897797</v>
      </c>
      <c r="AY89" s="19">
        <f>'[1]soc spen &amp; quintile fx 1910 (2)'!AS85-AS89</f>
        <v>-2.2632811134792838</v>
      </c>
      <c r="AZ89" s="19">
        <f>'[1]soc spen &amp; quintile fx 1910 (2)'!AT85-AT89</f>
        <v>-3.343441352918747</v>
      </c>
      <c r="BA89" s="21">
        <f t="shared" si="24"/>
        <v>0</v>
      </c>
      <c r="BB89" s="22">
        <f>'[1]soc spen &amp; quintile fx 1910 (2)'!AW85</f>
        <v>0.13166294013996729</v>
      </c>
      <c r="BC89" s="22">
        <f>'[1]soc spen &amp; quintile fx 1910 (2)'!AX85</f>
        <v>0.10724110382689188</v>
      </c>
      <c r="BE89" s="13">
        <f t="shared" si="25"/>
        <v>1.4065280032233123</v>
      </c>
      <c r="BF89" s="13">
        <f t="shared" si="26"/>
        <v>0.70172761923936988</v>
      </c>
      <c r="BH89" s="11">
        <v>1984</v>
      </c>
      <c r="BI89" s="46">
        <f t="shared" si="29"/>
        <v>6.9706102620513688</v>
      </c>
      <c r="BJ89" s="23">
        <f t="shared" si="30"/>
        <v>-1.3556444041897797</v>
      </c>
      <c r="BK89" s="23">
        <f t="shared" si="31"/>
        <v>-3.343441352918747</v>
      </c>
    </row>
    <row r="90" spans="1:63" outlineLevel="1">
      <c r="A90" s="11">
        <v>1985</v>
      </c>
      <c r="B90" s="12" t="s">
        <v>141</v>
      </c>
      <c r="C90" s="13">
        <f>'[3]Ingresos corrientes'!C86</f>
        <v>16050483.6</v>
      </c>
      <c r="D90" s="13">
        <f>'[3]Ingresos corrientes'!B86</f>
        <v>60275900</v>
      </c>
      <c r="E90" s="13"/>
      <c r="F90" s="13">
        <f>'[3]Ingresos corrientes'!D86</f>
        <v>76326383.599999994</v>
      </c>
      <c r="G90" s="13">
        <f>'[4]Rev-1800-present'!$R86</f>
        <v>17974116</v>
      </c>
      <c r="H90" s="14">
        <f t="shared" si="27"/>
        <v>0.21028748963287711</v>
      </c>
      <c r="I90" s="14">
        <f t="shared" si="27"/>
        <v>0.78971251036712298</v>
      </c>
      <c r="J90" s="14"/>
      <c r="K90" s="14"/>
      <c r="L90" s="15">
        <f t="shared" si="19"/>
        <v>73178618.215605304</v>
      </c>
      <c r="M90" s="15">
        <f t="shared" si="19"/>
        <v>155684606.05614069</v>
      </c>
      <c r="N90" s="15">
        <f t="shared" si="19"/>
        <v>226642294.71116254</v>
      </c>
      <c r="O90" s="15">
        <f t="shared" si="19"/>
        <v>357618294.11708766</v>
      </c>
      <c r="P90" s="15">
        <f t="shared" si="19"/>
        <v>791924546.90000367</v>
      </c>
      <c r="R90" s="15">
        <f t="shared" si="20"/>
        <v>1698078459.3894036</v>
      </c>
      <c r="S90" s="15">
        <f t="shared" si="20"/>
        <v>1189587170.6451755</v>
      </c>
      <c r="T90" s="15">
        <f t="shared" si="20"/>
        <v>1028417903.1217</v>
      </c>
      <c r="U90" s="15">
        <f t="shared" si="20"/>
        <v>1045038677.8501244</v>
      </c>
      <c r="V90" s="15">
        <f t="shared" si="20"/>
        <v>1006067626.6118746</v>
      </c>
      <c r="X90" s="15">
        <f t="shared" si="21"/>
        <v>0</v>
      </c>
      <c r="Y90" s="15">
        <f t="shared" si="21"/>
        <v>0</v>
      </c>
      <c r="Z90" s="15">
        <f t="shared" si="21"/>
        <v>0</v>
      </c>
      <c r="AA90" s="15">
        <f t="shared" si="21"/>
        <v>0</v>
      </c>
      <c r="AB90" s="15">
        <f t="shared" si="21"/>
        <v>0</v>
      </c>
      <c r="AD90" s="16">
        <f t="shared" si="17"/>
        <v>1771257077.6050088</v>
      </c>
      <c r="AE90" s="16">
        <f t="shared" si="17"/>
        <v>1345271776.7013161</v>
      </c>
      <c r="AF90" s="16">
        <f t="shared" si="17"/>
        <v>1255060197.8328626</v>
      </c>
      <c r="AG90" s="16">
        <f t="shared" si="17"/>
        <v>1402656971.967212</v>
      </c>
      <c r="AH90" s="16">
        <f t="shared" si="17"/>
        <v>1797992173.5118783</v>
      </c>
      <c r="AJ90" s="17">
        <f t="shared" si="22"/>
        <v>23.391460112310366</v>
      </c>
      <c r="AK90" s="17">
        <f t="shared" si="23"/>
        <v>17.765840714366977</v>
      </c>
      <c r="AL90" s="17">
        <f t="shared" si="23"/>
        <v>16.574494423955404</v>
      </c>
      <c r="AM90" s="17">
        <f t="shared" si="23"/>
        <v>18.52367735088411</v>
      </c>
      <c r="AN90" s="17">
        <f t="shared" si="18"/>
        <v>23.744527398483147</v>
      </c>
      <c r="AO90" s="11">
        <v>1985</v>
      </c>
      <c r="AP90" s="19">
        <f>AJ90/100*'[1]soc spen &amp; quintile fx 1910 (2)'!$D86</f>
        <v>3.3962829935498497</v>
      </c>
      <c r="AQ90" s="19">
        <f>AK90/100*'[1]soc spen &amp; quintile fx 1910 (2)'!$D86</f>
        <v>2.5794808188380562</v>
      </c>
      <c r="AR90" s="19">
        <f>AL90/100*'[1]soc spen &amp; quintile fx 1910 (2)'!$D86</f>
        <v>2.4065053343609617</v>
      </c>
      <c r="AS90" s="19">
        <f>AM90/100*'[1]soc spen &amp; quintile fx 1910 (2)'!$D86</f>
        <v>2.6895136114954767</v>
      </c>
      <c r="AT90" s="19">
        <f>AN90/100*'[1]soc spen &amp; quintile fx 1910 (2)'!$D86</f>
        <v>3.4475459935442943</v>
      </c>
      <c r="AU90" s="20">
        <f t="shared" si="28"/>
        <v>14.519328751788638</v>
      </c>
      <c r="AV90" s="19">
        <f>'[1]soc spen &amp; quintile fx 1910 (2)'!AP86-AP90</f>
        <v>6.7044602300026863</v>
      </c>
      <c r="AW90" s="19">
        <f>'[1]soc spen &amp; quintile fx 1910 (2)'!AQ86-AQ90</f>
        <v>4.4176543732323381E-2</v>
      </c>
      <c r="AX90" s="19">
        <f>'[1]soc spen &amp; quintile fx 1910 (2)'!AR86-AR90</f>
        <v>-1.2743771656169349</v>
      </c>
      <c r="AY90" s="19">
        <f>'[1]soc spen &amp; quintile fx 1910 (2)'!AS86-AS90</f>
        <v>-2.1809892179878818</v>
      </c>
      <c r="AZ90" s="19">
        <f>'[1]soc spen &amp; quintile fx 1910 (2)'!AT86-AT90</f>
        <v>-3.2932703901301958</v>
      </c>
      <c r="BA90" s="21">
        <f t="shared" si="24"/>
        <v>0</v>
      </c>
      <c r="BB90" s="22">
        <f>'[1]soc spen &amp; quintile fx 1910 (2)'!AW86</f>
        <v>0.13627043975528894</v>
      </c>
      <c r="BC90" s="22">
        <f>'[1]soc spen &amp; quintile fx 1910 (2)'!AX86</f>
        <v>0.11208365005301517</v>
      </c>
      <c r="BE90" s="13">
        <f t="shared" si="25"/>
        <v>1.432594370068071</v>
      </c>
      <c r="BF90" s="13">
        <f t="shared" si="26"/>
        <v>0.70857032200536496</v>
      </c>
      <c r="BH90" s="11">
        <v>1985</v>
      </c>
      <c r="BI90" s="46">
        <f t="shared" si="29"/>
        <v>6.7044602300026863</v>
      </c>
      <c r="BJ90" s="23">
        <f t="shared" si="30"/>
        <v>-1.2743771656169349</v>
      </c>
      <c r="BK90" s="23">
        <f t="shared" si="31"/>
        <v>-3.2932703901301958</v>
      </c>
    </row>
    <row r="91" spans="1:63" outlineLevel="1">
      <c r="A91" s="11">
        <v>1986</v>
      </c>
      <c r="B91" s="12" t="s">
        <v>141</v>
      </c>
      <c r="C91" s="13">
        <f>'[3]Ingresos corrientes'!C87</f>
        <v>32464529.800000001</v>
      </c>
      <c r="D91" s="13">
        <f>'[3]Ingresos corrientes'!B87</f>
        <v>116401700</v>
      </c>
      <c r="E91" s="13"/>
      <c r="F91" s="13">
        <f>'[3]Ingresos corrientes'!D87</f>
        <v>148866229.80000001</v>
      </c>
      <c r="G91" s="13">
        <f>'[4]Rev-1800-present'!$R87</f>
        <v>20694570</v>
      </c>
      <c r="H91" s="14">
        <f t="shared" si="27"/>
        <v>0.21807853832004548</v>
      </c>
      <c r="I91" s="14">
        <f t="shared" si="27"/>
        <v>0.78192146167995447</v>
      </c>
      <c r="J91" s="14"/>
      <c r="K91" s="14"/>
      <c r="L91" s="15">
        <f t="shared" si="19"/>
        <v>148014819.42782968</v>
      </c>
      <c r="M91" s="15">
        <f t="shared" si="19"/>
        <v>314895654.15404928</v>
      </c>
      <c r="N91" s="15">
        <f t="shared" si="19"/>
        <v>458418307.75684041</v>
      </c>
      <c r="O91" s="15">
        <f t="shared" si="19"/>
        <v>723337069.19518352</v>
      </c>
      <c r="P91" s="15">
        <f t="shared" si="19"/>
        <v>1601787129.4660971</v>
      </c>
      <c r="R91" s="15">
        <f t="shared" si="20"/>
        <v>3279241278.9573865</v>
      </c>
      <c r="S91" s="15">
        <f t="shared" si="20"/>
        <v>2297269206.4537988</v>
      </c>
      <c r="T91" s="15">
        <f t="shared" si="20"/>
        <v>1986027454.319242</v>
      </c>
      <c r="U91" s="15">
        <f t="shared" si="20"/>
        <v>2018124634.6799769</v>
      </c>
      <c r="V91" s="15">
        <f t="shared" si="20"/>
        <v>1942865756.5061233</v>
      </c>
      <c r="X91" s="15">
        <f t="shared" si="21"/>
        <v>0</v>
      </c>
      <c r="Y91" s="15">
        <f t="shared" si="21"/>
        <v>0</v>
      </c>
      <c r="Z91" s="15">
        <f t="shared" si="21"/>
        <v>0</v>
      </c>
      <c r="AA91" s="15">
        <f t="shared" si="21"/>
        <v>0</v>
      </c>
      <c r="AB91" s="15">
        <f t="shared" si="21"/>
        <v>0</v>
      </c>
      <c r="AD91" s="16">
        <f t="shared" si="17"/>
        <v>3427256098.3852162</v>
      </c>
      <c r="AE91" s="16">
        <f t="shared" si="17"/>
        <v>2612164860.6078482</v>
      </c>
      <c r="AF91" s="16">
        <f t="shared" si="17"/>
        <v>2444445762.0760822</v>
      </c>
      <c r="AG91" s="16">
        <f t="shared" si="17"/>
        <v>2741461703.8751602</v>
      </c>
      <c r="AH91" s="16">
        <f t="shared" si="17"/>
        <v>3544652885.9722204</v>
      </c>
      <c r="AJ91" s="17">
        <f t="shared" si="22"/>
        <v>23.204200643450534</v>
      </c>
      <c r="AK91" s="17">
        <f t="shared" si="23"/>
        <v>17.685634163106158</v>
      </c>
      <c r="AL91" s="17">
        <f t="shared" si="23"/>
        <v>16.550093805937227</v>
      </c>
      <c r="AM91" s="17">
        <f t="shared" si="23"/>
        <v>18.561037053235399</v>
      </c>
      <c r="AN91" s="17">
        <f t="shared" si="18"/>
        <v>23.999034334270682</v>
      </c>
      <c r="AO91" s="11">
        <v>1986</v>
      </c>
      <c r="AP91" s="19">
        <f>AJ91/100*'[1]soc spen &amp; quintile fx 1910 (2)'!$D87</f>
        <v>3.5945907849580205</v>
      </c>
      <c r="AQ91" s="19">
        <f>AK91/100*'[1]soc spen &amp; quintile fx 1910 (2)'!$D87</f>
        <v>2.7397029773048329</v>
      </c>
      <c r="AR91" s="19">
        <f>AL91/100*'[1]soc spen &amp; quintile fx 1910 (2)'!$D87</f>
        <v>2.5637950472473721</v>
      </c>
      <c r="AS91" s="19">
        <f>AM91/100*'[1]soc spen &amp; quintile fx 1910 (2)'!$D87</f>
        <v>2.8753126977315677</v>
      </c>
      <c r="AT91" s="19">
        <f>AN91/100*'[1]soc spen &amp; quintile fx 1910 (2)'!$D87</f>
        <v>3.7177194332789747</v>
      </c>
      <c r="AU91" s="20">
        <f t="shared" si="28"/>
        <v>15.491120940520767</v>
      </c>
      <c r="AV91" s="19">
        <f>'[1]soc spen &amp; quintile fx 1910 (2)'!AP87-AP91</f>
        <v>7.1159868612685013</v>
      </c>
      <c r="AW91" s="19">
        <f>'[1]soc spen &amp; quintile fx 1910 (2)'!AQ87-AQ91</f>
        <v>7.9117779256136167E-2</v>
      </c>
      <c r="AX91" s="19">
        <f>'[1]soc spen &amp; quintile fx 1910 (2)'!AR87-AR91</f>
        <v>-1.3335389573860206</v>
      </c>
      <c r="AY91" s="19">
        <f>'[1]soc spen &amp; quintile fx 1910 (2)'!AS87-AS91</f>
        <v>-2.3155089482727798</v>
      </c>
      <c r="AZ91" s="19">
        <f>'[1]soc spen &amp; quintile fx 1910 (2)'!AT87-AT91</f>
        <v>-3.5460567348658367</v>
      </c>
      <c r="BA91" s="21">
        <f t="shared" si="24"/>
        <v>0</v>
      </c>
      <c r="BB91" s="22">
        <f>'[1]soc spen &amp; quintile fx 1910 (2)'!AW87</f>
        <v>0.13953411800016696</v>
      </c>
      <c r="BC91" s="22">
        <f>'[1]soc spen &amp; quintile fx 1910 (2)'!AX87</f>
        <v>0.11486365446356546</v>
      </c>
      <c r="BE91" s="13">
        <f t="shared" si="25"/>
        <v>1.4500844898934171</v>
      </c>
      <c r="BF91" s="13">
        <f t="shared" si="26"/>
        <v>0.71323697205697734</v>
      </c>
      <c r="BH91" s="11">
        <v>1986</v>
      </c>
      <c r="BI91" s="46">
        <f t="shared" si="29"/>
        <v>7.1159868612685013</v>
      </c>
      <c r="BJ91" s="23">
        <f t="shared" si="30"/>
        <v>-1.3335389573860206</v>
      </c>
      <c r="BK91" s="23">
        <f t="shared" si="31"/>
        <v>-3.5460567348658367</v>
      </c>
    </row>
    <row r="92" spans="1:63" outlineLevel="1">
      <c r="A92" s="11">
        <v>1987</v>
      </c>
      <c r="B92" s="12" t="s">
        <v>141</v>
      </c>
      <c r="C92" s="13">
        <f>'[3]Ingresos corrientes'!C88</f>
        <v>64729248</v>
      </c>
      <c r="D92" s="13">
        <f>'[3]Ingresos corrientes'!B88</f>
        <v>210259100</v>
      </c>
      <c r="E92" s="13"/>
      <c r="F92" s="13">
        <f>'[3]Ingresos corrientes'!D88</f>
        <v>274988348</v>
      </c>
      <c r="G92" s="13">
        <f>'[4]Rev-1800-present'!$R88</f>
        <v>23485557</v>
      </c>
      <c r="H92" s="14">
        <f t="shared" si="27"/>
        <v>0.23538905728471085</v>
      </c>
      <c r="I92" s="14">
        <f t="shared" si="27"/>
        <v>0.76461094271528918</v>
      </c>
      <c r="J92" s="14"/>
      <c r="K92" s="14"/>
      <c r="L92" s="15">
        <f t="shared" si="19"/>
        <v>295118642.20559895</v>
      </c>
      <c r="M92" s="15">
        <f t="shared" si="19"/>
        <v>627853199.089293</v>
      </c>
      <c r="N92" s="15">
        <f t="shared" si="19"/>
        <v>914015157.87648475</v>
      </c>
      <c r="O92" s="15">
        <f t="shared" si="19"/>
        <v>1442222167.6387315</v>
      </c>
      <c r="P92" s="15">
        <f t="shared" si="19"/>
        <v>3193715633.1898918</v>
      </c>
      <c r="R92" s="15">
        <f t="shared" si="20"/>
        <v>5923369847.6605501</v>
      </c>
      <c r="S92" s="15">
        <f t="shared" si="20"/>
        <v>4149610837.3562403</v>
      </c>
      <c r="T92" s="15">
        <f t="shared" si="20"/>
        <v>3587407616.2156992</v>
      </c>
      <c r="U92" s="15">
        <f t="shared" si="20"/>
        <v>3645385500.1743169</v>
      </c>
      <c r="V92" s="15">
        <f t="shared" si="20"/>
        <v>3509443636.852354</v>
      </c>
      <c r="X92" s="15">
        <f t="shared" si="21"/>
        <v>0</v>
      </c>
      <c r="Y92" s="15">
        <f t="shared" si="21"/>
        <v>0</v>
      </c>
      <c r="Z92" s="15">
        <f t="shared" si="21"/>
        <v>0</v>
      </c>
      <c r="AA92" s="15">
        <f t="shared" si="21"/>
        <v>0</v>
      </c>
      <c r="AB92" s="15">
        <f t="shared" si="21"/>
        <v>0</v>
      </c>
      <c r="AD92" s="16">
        <f t="shared" si="17"/>
        <v>6218488489.8661489</v>
      </c>
      <c r="AE92" s="16">
        <f t="shared" si="17"/>
        <v>4777464036.4455338</v>
      </c>
      <c r="AF92" s="16">
        <f t="shared" si="17"/>
        <v>4501422774.0921841</v>
      </c>
      <c r="AG92" s="16">
        <f t="shared" si="17"/>
        <v>5087607667.8130484</v>
      </c>
      <c r="AH92" s="16">
        <f t="shared" si="17"/>
        <v>6703159270.0422459</v>
      </c>
      <c r="AJ92" s="17">
        <f t="shared" si="22"/>
        <v>22.788244196219257</v>
      </c>
      <c r="AK92" s="17">
        <f t="shared" si="23"/>
        <v>17.507472640432521</v>
      </c>
      <c r="AL92" s="17">
        <f t="shared" si="23"/>
        <v>16.495893105471261</v>
      </c>
      <c r="AM92" s="17">
        <f t="shared" si="23"/>
        <v>18.644023559361255</v>
      </c>
      <c r="AN92" s="17">
        <f t="shared" si="18"/>
        <v>24.5643664985157</v>
      </c>
      <c r="AO92" s="11">
        <v>1987</v>
      </c>
      <c r="AP92" s="19">
        <f>AJ92/100*'[1]soc spen &amp; quintile fx 1910 (2)'!$D88</f>
        <v>3.3949441767855508</v>
      </c>
      <c r="AQ92" s="19">
        <f>AK92/100*'[1]soc spen &amp; quintile fx 1910 (2)'!$D88</f>
        <v>2.6082260563422333</v>
      </c>
      <c r="AR92" s="19">
        <f>AL92/100*'[1]soc spen &amp; quintile fx 1910 (2)'!$D88</f>
        <v>2.4575230876535823</v>
      </c>
      <c r="AS92" s="19">
        <f>AM92/100*'[1]soc spen &amp; quintile fx 1910 (2)'!$D88</f>
        <v>2.7775469961484487</v>
      </c>
      <c r="AT92" s="19">
        <f>AN92/100*'[1]soc spen &amp; quintile fx 1910 (2)'!$D88</f>
        <v>3.6595471016761243</v>
      </c>
      <c r="AU92" s="20">
        <f t="shared" si="28"/>
        <v>14.89778741860594</v>
      </c>
      <c r="AV92" s="19">
        <f>'[1]soc spen &amp; quintile fx 1910 (2)'!AP88-AP92</f>
        <v>6.9366231993915015</v>
      </c>
      <c r="AW92" s="19">
        <f>'[1]soc spen &amp; quintile fx 1910 (2)'!AQ88-AQ92</f>
        <v>9.2463769037657517E-2</v>
      </c>
      <c r="AX92" s="19">
        <f>'[1]soc spen &amp; quintile fx 1910 (2)'!AR88-AR92</f>
        <v>-1.2852230365016977</v>
      </c>
      <c r="AY92" s="19">
        <f>'[1]soc spen &amp; quintile fx 1910 (2)'!AS88-AS92</f>
        <v>-2.246555711539461</v>
      </c>
      <c r="AZ92" s="19">
        <f>'[1]soc spen &amp; quintile fx 1910 (2)'!AT88-AT92</f>
        <v>-3.4973082203879988</v>
      </c>
      <c r="BA92" s="21">
        <f t="shared" si="24"/>
        <v>0</v>
      </c>
      <c r="BB92" s="22">
        <f>'[1]soc spen &amp; quintile fx 1910 (2)'!AW88</f>
        <v>0.13839364856182679</v>
      </c>
      <c r="BC92" s="22">
        <f>'[1]soc spen &amp; quintile fx 1910 (2)'!AX88</f>
        <v>0.11346778358674035</v>
      </c>
      <c r="BE92" s="13">
        <f t="shared" si="25"/>
        <v>1.4891201307777833</v>
      </c>
      <c r="BF92" s="13">
        <f t="shared" si="26"/>
        <v>0.72387731864871163</v>
      </c>
      <c r="BH92" s="11">
        <v>1987</v>
      </c>
      <c r="BI92" s="46">
        <f t="shared" si="29"/>
        <v>6.9366231993915015</v>
      </c>
      <c r="BJ92" s="23">
        <f t="shared" si="30"/>
        <v>-1.2852230365016977</v>
      </c>
      <c r="BK92" s="23">
        <f t="shared" si="31"/>
        <v>-3.4973082203879988</v>
      </c>
    </row>
    <row r="93" spans="1:63" outlineLevel="1">
      <c r="A93" s="11">
        <v>1988</v>
      </c>
      <c r="B93" s="12" t="s">
        <v>141</v>
      </c>
      <c r="C93" s="13">
        <f>'[3]Ingresos corrientes'!C89</f>
        <v>109297993</v>
      </c>
      <c r="D93" s="13">
        <f>'[3]Ingresos corrientes'!B89</f>
        <v>362919000</v>
      </c>
      <c r="E93" s="13"/>
      <c r="F93" s="13">
        <f>'[3]Ingresos corrientes'!D89</f>
        <v>472216993</v>
      </c>
      <c r="G93" s="13">
        <f>'[4]Rev-1800-present'!$R89</f>
        <v>26421002</v>
      </c>
      <c r="H93" s="14">
        <f t="shared" si="27"/>
        <v>0.2314571364864034</v>
      </c>
      <c r="I93" s="14">
        <f t="shared" si="27"/>
        <v>0.76854286351359657</v>
      </c>
      <c r="J93" s="14"/>
      <c r="K93" s="14"/>
      <c r="L93" s="15">
        <f t="shared" si="19"/>
        <v>498319944.79461676</v>
      </c>
      <c r="M93" s="15">
        <f t="shared" si="19"/>
        <v>1060155906.0146838</v>
      </c>
      <c r="N93" s="15">
        <f t="shared" si="19"/>
        <v>1543352123.1001775</v>
      </c>
      <c r="O93" s="15">
        <f t="shared" si="19"/>
        <v>2435251347.0112133</v>
      </c>
      <c r="P93" s="15">
        <f t="shared" si="19"/>
        <v>5392719979.0793076</v>
      </c>
      <c r="R93" s="15">
        <f t="shared" si="20"/>
        <v>10224068597.949478</v>
      </c>
      <c r="S93" s="15">
        <f t="shared" si="20"/>
        <v>7162461056.2990589</v>
      </c>
      <c r="T93" s="15">
        <f t="shared" si="20"/>
        <v>6192066762.7198315</v>
      </c>
      <c r="U93" s="15">
        <f t="shared" si="20"/>
        <v>6292139842.4028397</v>
      </c>
      <c r="V93" s="15">
        <f t="shared" si="20"/>
        <v>6057496561.3513012</v>
      </c>
      <c r="X93" s="15">
        <f t="shared" si="21"/>
        <v>0</v>
      </c>
      <c r="Y93" s="15">
        <f t="shared" si="21"/>
        <v>0</v>
      </c>
      <c r="Z93" s="15">
        <f t="shared" si="21"/>
        <v>0</v>
      </c>
      <c r="AA93" s="15">
        <f t="shared" si="21"/>
        <v>0</v>
      </c>
      <c r="AB93" s="15">
        <f t="shared" si="21"/>
        <v>0</v>
      </c>
      <c r="AD93" s="16">
        <f t="shared" si="17"/>
        <v>10722388542.744095</v>
      </c>
      <c r="AE93" s="16">
        <f t="shared" si="17"/>
        <v>8222616962.3137426</v>
      </c>
      <c r="AF93" s="16">
        <f t="shared" si="17"/>
        <v>7735418885.8200092</v>
      </c>
      <c r="AG93" s="16">
        <f t="shared" si="17"/>
        <v>8727391189.414053</v>
      </c>
      <c r="AH93" s="16">
        <f t="shared" si="17"/>
        <v>11450216540.430609</v>
      </c>
      <c r="AJ93" s="17">
        <f t="shared" si="22"/>
        <v>22.882712007878414</v>
      </c>
      <c r="AK93" s="17">
        <f t="shared" si="23"/>
        <v>17.547934879402181</v>
      </c>
      <c r="AL93" s="17">
        <f t="shared" si="23"/>
        <v>16.508202619117448</v>
      </c>
      <c r="AM93" s="17">
        <f t="shared" si="23"/>
        <v>18.625176505341223</v>
      </c>
      <c r="AN93" s="17">
        <f t="shared" si="18"/>
        <v>24.435973988260727</v>
      </c>
      <c r="AO93" s="11">
        <v>1988</v>
      </c>
      <c r="AP93" s="19">
        <f>AJ93/100*'[1]soc spen &amp; quintile fx 1910 (2)'!$D89</f>
        <v>3.4641487046587738</v>
      </c>
      <c r="AQ93" s="19">
        <f>AK93/100*'[1]soc spen &amp; quintile fx 1910 (2)'!$D89</f>
        <v>2.6565319644362222</v>
      </c>
      <c r="AR93" s="19">
        <f>AL93/100*'[1]soc spen &amp; quintile fx 1910 (2)'!$D89</f>
        <v>2.4991298539950644</v>
      </c>
      <c r="AS93" s="19">
        <f>AM93/100*'[1]soc spen &amp; quintile fx 1910 (2)'!$D89</f>
        <v>2.8196125110871799</v>
      </c>
      <c r="AT93" s="19">
        <f>AN93/100*'[1]soc spen &amp; quintile fx 1910 (2)'!$D89</f>
        <v>3.6992926192211977</v>
      </c>
      <c r="AU93" s="20">
        <f t="shared" si="28"/>
        <v>15.138715653398439</v>
      </c>
      <c r="AV93" s="19">
        <f>'[1]soc spen &amp; quintile fx 1910 (2)'!AP89-AP93</f>
        <v>7.0486000431904596</v>
      </c>
      <c r="AW93" s="19">
        <f>'[1]soc spen &amp; quintile fx 1910 (2)'!AQ89-AQ93</f>
        <v>8.4314407149672643E-2</v>
      </c>
      <c r="AX93" s="19">
        <f>'[1]soc spen &amp; quintile fx 1910 (2)'!AR89-AR93</f>
        <v>-1.312369696464625</v>
      </c>
      <c r="AY93" s="19">
        <f>'[1]soc spen &amp; quintile fx 1910 (2)'!AS89-AS93</f>
        <v>-2.284237872193172</v>
      </c>
      <c r="AZ93" s="19">
        <f>'[1]soc spen &amp; quintile fx 1910 (2)'!AT89-AT93</f>
        <v>-3.5363068816823371</v>
      </c>
      <c r="BA93" s="21">
        <f t="shared" si="24"/>
        <v>0</v>
      </c>
      <c r="BB93" s="22">
        <f>'[1]soc spen &amp; quintile fx 1910 (2)'!AW89</f>
        <v>0.13733671163853522</v>
      </c>
      <c r="BC93" s="22">
        <f>'[1]soc spen &amp; quintile fx 1910 (2)'!AX89</f>
        <v>0.1128877124332715</v>
      </c>
      <c r="BE93" s="13">
        <f t="shared" si="25"/>
        <v>1.4802322549616918</v>
      </c>
      <c r="BF93" s="13">
        <f t="shared" si="26"/>
        <v>0.72142684020293357</v>
      </c>
      <c r="BH93" s="11">
        <v>1988</v>
      </c>
      <c r="BI93" s="46">
        <f t="shared" si="29"/>
        <v>7.0486000431904596</v>
      </c>
      <c r="BJ93" s="23">
        <f t="shared" si="30"/>
        <v>-1.312369696464625</v>
      </c>
      <c r="BK93" s="23">
        <f t="shared" si="31"/>
        <v>-3.5363068816823371</v>
      </c>
    </row>
    <row r="94" spans="1:63" outlineLevel="1">
      <c r="A94" s="11">
        <v>1989</v>
      </c>
      <c r="B94" s="12" t="s">
        <v>141</v>
      </c>
      <c r="C94" s="13">
        <f>'[3]Ingresos corrientes'!C90</f>
        <v>167779615</v>
      </c>
      <c r="D94" s="13">
        <f>'[3]Ingresos corrientes'!B90</f>
        <v>598167000</v>
      </c>
      <c r="E94" s="13"/>
      <c r="F94" s="13">
        <f>'[3]Ingresos corrientes'!D90</f>
        <v>765946615</v>
      </c>
      <c r="G94" s="13">
        <f>'[4]Rev-1800-present'!$R90</f>
        <v>32692780</v>
      </c>
      <c r="H94" s="14">
        <f t="shared" si="27"/>
        <v>0.219048706155585</v>
      </c>
      <c r="I94" s="14">
        <f t="shared" si="27"/>
        <v>0.78095129384441497</v>
      </c>
      <c r="J94" s="14"/>
      <c r="K94" s="14"/>
      <c r="L94" s="15">
        <f t="shared" si="19"/>
        <v>764953922.66225839</v>
      </c>
      <c r="M94" s="15">
        <f t="shared" si="19"/>
        <v>1627409112.1793959</v>
      </c>
      <c r="N94" s="15">
        <f t="shared" si="19"/>
        <v>2369147117.1220903</v>
      </c>
      <c r="O94" s="15">
        <f t="shared" si="19"/>
        <v>3738271144.9218726</v>
      </c>
      <c r="P94" s="15">
        <f t="shared" si="19"/>
        <v>8278180203.1143827</v>
      </c>
      <c r="R94" s="15">
        <f t="shared" si="20"/>
        <v>16851419851.343262</v>
      </c>
      <c r="S94" s="15">
        <f t="shared" si="20"/>
        <v>11805245365.117943</v>
      </c>
      <c r="T94" s="15">
        <f t="shared" si="20"/>
        <v>10205831051.159718</v>
      </c>
      <c r="U94" s="15">
        <f t="shared" si="20"/>
        <v>10370772577.656666</v>
      </c>
      <c r="V94" s="15">
        <f t="shared" si="20"/>
        <v>9984030997.5885086</v>
      </c>
      <c r="X94" s="15">
        <f t="shared" si="21"/>
        <v>0</v>
      </c>
      <c r="Y94" s="15">
        <f t="shared" si="21"/>
        <v>0</v>
      </c>
      <c r="Z94" s="15">
        <f t="shared" si="21"/>
        <v>0</v>
      </c>
      <c r="AA94" s="15">
        <f t="shared" si="21"/>
        <v>0</v>
      </c>
      <c r="AB94" s="15">
        <f t="shared" si="21"/>
        <v>0</v>
      </c>
      <c r="AD94" s="16">
        <f t="shared" si="17"/>
        <v>17616373774.00552</v>
      </c>
      <c r="AE94" s="16">
        <f t="shared" si="17"/>
        <v>13432654477.297338</v>
      </c>
      <c r="AF94" s="16">
        <f t="shared" si="17"/>
        <v>12574978168.281807</v>
      </c>
      <c r="AG94" s="16">
        <f t="shared" si="17"/>
        <v>14109043722.578539</v>
      </c>
      <c r="AH94" s="16">
        <f t="shared" si="17"/>
        <v>18262211200.702892</v>
      </c>
      <c r="AJ94" s="17">
        <f t="shared" si="22"/>
        <v>23.1808845218995</v>
      </c>
      <c r="AK94" s="17">
        <f t="shared" si="23"/>
        <v>17.675647454771603</v>
      </c>
      <c r="AL94" s="17">
        <f t="shared" si="23"/>
        <v>16.547055626991746</v>
      </c>
      <c r="AM94" s="17">
        <f t="shared" si="23"/>
        <v>18.565688798572701</v>
      </c>
      <c r="AN94" s="17">
        <f t="shared" si="18"/>
        <v>24.030723597764457</v>
      </c>
      <c r="AO94" s="11">
        <v>1989</v>
      </c>
      <c r="AP94" s="19">
        <f>AJ94/100*'[1]soc spen &amp; quintile fx 1910 (2)'!$D90</f>
        <v>3.4453809795918384</v>
      </c>
      <c r="AQ94" s="19">
        <f>AK94/100*'[1]soc spen &amp; quintile fx 1910 (2)'!$D90</f>
        <v>2.6271361425017239</v>
      </c>
      <c r="AR94" s="19">
        <f>AL94/100*'[1]soc spen &amp; quintile fx 1910 (2)'!$D90</f>
        <v>2.4593932415144031</v>
      </c>
      <c r="AS94" s="19">
        <f>AM94/100*'[1]soc spen &amp; quintile fx 1910 (2)'!$D90</f>
        <v>2.7594232221464043</v>
      </c>
      <c r="AT94" s="19">
        <f>AN94/100*'[1]soc spen &amp; quintile fx 1910 (2)'!$D90</f>
        <v>3.5716927855513072</v>
      </c>
      <c r="AU94" s="20">
        <f t="shared" si="28"/>
        <v>14.863026371305676</v>
      </c>
      <c r="AV94" s="19">
        <f>'[1]soc spen &amp; quintile fx 1910 (2)'!AP90-AP94</f>
        <v>6.9188233011813534</v>
      </c>
      <c r="AW94" s="19">
        <f>'[1]soc spen &amp; quintile fx 1910 (2)'!AQ90-AQ94</f>
        <v>5.1876271735775692E-2</v>
      </c>
      <c r="AX94" s="19">
        <f>'[1]soc spen &amp; quintile fx 1910 (2)'!AR90-AR94</f>
        <v>-1.3082973753284608</v>
      </c>
      <c r="AY94" s="19">
        <f>'[1]soc spen &amp; quintile fx 1910 (2)'!AS90-AS94</f>
        <v>-2.2456200142183373</v>
      </c>
      <c r="AZ94" s="19">
        <f>'[1]soc spen &amp; quintile fx 1910 (2)'!AT90-AT94</f>
        <v>-3.4167821833703318</v>
      </c>
      <c r="BA94" s="21">
        <f t="shared" si="24"/>
        <v>0</v>
      </c>
      <c r="BB94" s="22">
        <f>'[1]soc spen &amp; quintile fx 1910 (2)'!AW90</f>
        <v>0.13457662974175957</v>
      </c>
      <c r="BC94" s="22">
        <f>'[1]soc spen &amp; quintile fx 1910 (2)'!AX90</f>
        <v>0.11106456752510749</v>
      </c>
      <c r="BE94" s="13">
        <f t="shared" si="25"/>
        <v>1.452265837468103</v>
      </c>
      <c r="BF94" s="13">
        <f t="shared" si="26"/>
        <v>0.71382330606752187</v>
      </c>
      <c r="BH94" s="11">
        <v>1989</v>
      </c>
      <c r="BI94" s="46">
        <f t="shared" si="29"/>
        <v>6.9188233011813534</v>
      </c>
      <c r="BJ94" s="23">
        <f t="shared" si="30"/>
        <v>-1.3082973753284608</v>
      </c>
      <c r="BK94" s="23">
        <f t="shared" si="31"/>
        <v>-3.4167821833703318</v>
      </c>
    </row>
    <row r="95" spans="1:63" outlineLevel="1">
      <c r="A95" s="11">
        <v>1990</v>
      </c>
      <c r="B95" s="12" t="s">
        <v>141</v>
      </c>
      <c r="C95" s="13">
        <f>'[3]Ingresos corrientes'!C91</f>
        <v>474027137.53877974</v>
      </c>
      <c r="D95" s="13">
        <f>'[3]Ingresos corrientes'!B91</f>
        <v>1406674000</v>
      </c>
      <c r="E95" s="13"/>
      <c r="F95" s="13">
        <f>'[3]Ingresos corrientes'!D91</f>
        <v>1880701137.5387797</v>
      </c>
      <c r="G95" s="13">
        <f>'[4]Rev-1800-present'!$R91</f>
        <v>35918064</v>
      </c>
      <c r="H95" s="14">
        <f t="shared" si="27"/>
        <v>0.25204809423315688</v>
      </c>
      <c r="I95" s="14">
        <f t="shared" si="27"/>
        <v>0.74795190576684312</v>
      </c>
      <c r="J95" s="14"/>
      <c r="K95" s="14"/>
      <c r="L95" s="15">
        <f t="shared" si="19"/>
        <v>2161221542.3706355</v>
      </c>
      <c r="M95" s="15">
        <f t="shared" si="19"/>
        <v>4597913060.2423058</v>
      </c>
      <c r="N95" s="15">
        <f t="shared" si="19"/>
        <v>6693542754.5094595</v>
      </c>
      <c r="O95" s="15">
        <f t="shared" si="19"/>
        <v>10561723902.937386</v>
      </c>
      <c r="P95" s="15">
        <f t="shared" si="19"/>
        <v>23388312493.818184</v>
      </c>
      <c r="R95" s="15">
        <f t="shared" si="20"/>
        <v>39628488646.094536</v>
      </c>
      <c r="S95" s="15">
        <f t="shared" si="20"/>
        <v>27761698185.844284</v>
      </c>
      <c r="T95" s="15">
        <f t="shared" si="20"/>
        <v>24000450021.581001</v>
      </c>
      <c r="U95" s="15">
        <f t="shared" si="20"/>
        <v>24388333266.299564</v>
      </c>
      <c r="V95" s="15">
        <f t="shared" si="20"/>
        <v>23478855937.391762</v>
      </c>
      <c r="X95" s="15">
        <f t="shared" si="21"/>
        <v>0</v>
      </c>
      <c r="Y95" s="15">
        <f t="shared" si="21"/>
        <v>0</v>
      </c>
      <c r="Z95" s="15">
        <f t="shared" si="21"/>
        <v>0</v>
      </c>
      <c r="AA95" s="15">
        <f t="shared" si="21"/>
        <v>0</v>
      </c>
      <c r="AB95" s="15">
        <f t="shared" si="21"/>
        <v>0</v>
      </c>
      <c r="AD95" s="16">
        <f t="shared" si="17"/>
        <v>41789710188.465172</v>
      </c>
      <c r="AE95" s="16">
        <f t="shared" si="17"/>
        <v>32359611246.08659</v>
      </c>
      <c r="AF95" s="16">
        <f t="shared" si="17"/>
        <v>30693992776.090462</v>
      </c>
      <c r="AG95" s="16">
        <f t="shared" si="17"/>
        <v>34950057169.236954</v>
      </c>
      <c r="AH95" s="16">
        <f t="shared" si="17"/>
        <v>46867168431.209946</v>
      </c>
      <c r="AJ95" s="17">
        <f t="shared" si="22"/>
        <v>22.388079575232499</v>
      </c>
      <c r="AK95" s="17">
        <f t="shared" si="23"/>
        <v>17.33607503698228</v>
      </c>
      <c r="AL95" s="17">
        <f t="shared" si="23"/>
        <v>16.443750139774853</v>
      </c>
      <c r="AM95" s="17">
        <f t="shared" si="23"/>
        <v>18.723859474856532</v>
      </c>
      <c r="AN95" s="17">
        <f t="shared" si="18"/>
        <v>25.108235773153844</v>
      </c>
      <c r="AO95" s="11">
        <v>1990</v>
      </c>
      <c r="AP95" s="19">
        <f>AJ95/100*'[1]soc spen &amp; quintile fx 1910 (2)'!$D91</f>
        <v>3.4698318418832499</v>
      </c>
      <c r="AQ95" s="19">
        <f>AK95/100*'[1]soc spen &amp; quintile fx 1910 (2)'!$D91</f>
        <v>2.6868434594606696</v>
      </c>
      <c r="AR95" s="19">
        <f>AL95/100*'[1]soc spen &amp; quintile fx 1910 (2)'!$D91</f>
        <v>2.5485458743001801</v>
      </c>
      <c r="AS95" s="19">
        <f>AM95/100*'[1]soc spen &amp; quintile fx 1910 (2)'!$D91</f>
        <v>2.9019301807680788</v>
      </c>
      <c r="AT95" s="19">
        <f>AN95/100*'[1]soc spen &amp; quintile fx 1910 (2)'!$D91</f>
        <v>3.891417112684465</v>
      </c>
      <c r="AU95" s="20">
        <f t="shared" si="28"/>
        <v>15.498568469096643</v>
      </c>
      <c r="AV95" s="19">
        <f>'[1]soc spen &amp; quintile fx 1910 (2)'!AP91-AP95</f>
        <v>7.3411511625500658</v>
      </c>
      <c r="AW95" s="19">
        <f>'[1]soc spen &amp; quintile fx 1910 (2)'!AQ91-AQ95</f>
        <v>0.10553554060298564</v>
      </c>
      <c r="AX95" s="19">
        <f>'[1]soc spen &amp; quintile fx 1910 (2)'!AR91-AR95</f>
        <v>-1.3496373793119121</v>
      </c>
      <c r="AY95" s="19">
        <f>'[1]soc spen &amp; quintile fx 1910 (2)'!AS91-AS95</f>
        <v>-2.3669616249775665</v>
      </c>
      <c r="AZ95" s="19">
        <f>'[1]soc spen &amp; quintile fx 1910 (2)'!AT91-AT95</f>
        <v>-3.7300876988635743</v>
      </c>
      <c r="BA95" s="21">
        <f t="shared" si="24"/>
        <v>0</v>
      </c>
      <c r="BB95" s="22">
        <f>'[1]soc spen &amp; quintile fx 1910 (2)'!AW91</f>
        <v>0.13456357553165027</v>
      </c>
      <c r="BC95" s="22">
        <f>'[1]soc spen &amp; quintile fx 1910 (2)'!AX91</f>
        <v>0.11089726942467909</v>
      </c>
      <c r="BE95" s="13">
        <f t="shared" si="25"/>
        <v>1.5269166436931536</v>
      </c>
      <c r="BF95" s="13">
        <f t="shared" si="26"/>
        <v>0.73448685424390991</v>
      </c>
      <c r="BH95" s="11">
        <v>1990</v>
      </c>
      <c r="BI95" s="46">
        <f t="shared" si="29"/>
        <v>7.3411511625500658</v>
      </c>
      <c r="BJ95" s="23">
        <f t="shared" si="30"/>
        <v>-1.3496373793119121</v>
      </c>
      <c r="BK95" s="23">
        <f t="shared" si="31"/>
        <v>-3.7300876988635743</v>
      </c>
    </row>
    <row r="96" spans="1:63" outlineLevel="1">
      <c r="A96" s="11">
        <v>1991</v>
      </c>
      <c r="B96" s="12" t="s">
        <v>141</v>
      </c>
      <c r="C96" s="13">
        <f>'[3]Ingresos corrientes'!C92</f>
        <v>980711994.82936919</v>
      </c>
      <c r="D96" s="13">
        <f>'[3]Ingresos corrientes'!B92</f>
        <v>2965803000</v>
      </c>
      <c r="E96" s="13"/>
      <c r="F96" s="13">
        <f>'[3]Ingresos corrientes'!D92</f>
        <v>3946514994.8293691</v>
      </c>
      <c r="G96" s="13">
        <f>'[4]Rev-1800-present'!$R92</f>
        <v>45917404</v>
      </c>
      <c r="H96" s="14">
        <f t="shared" si="27"/>
        <v>0.24850076488098358</v>
      </c>
      <c r="I96" s="14">
        <f t="shared" si="27"/>
        <v>0.7514992351190164</v>
      </c>
      <c r="J96" s="14"/>
      <c r="K96" s="14"/>
      <c r="L96" s="15">
        <f t="shared" si="19"/>
        <v>4471338710.883646</v>
      </c>
      <c r="M96" s="15">
        <f t="shared" si="19"/>
        <v>9512595655.9677887</v>
      </c>
      <c r="N96" s="15">
        <f t="shared" si="19"/>
        <v>13848231772.835182</v>
      </c>
      <c r="O96" s="15">
        <f t="shared" si="19"/>
        <v>21851089309.922421</v>
      </c>
      <c r="P96" s="15">
        <f t="shared" si="19"/>
        <v>48387944033.327881</v>
      </c>
      <c r="R96" s="15">
        <f t="shared" si="20"/>
        <v>83551903647.933441</v>
      </c>
      <c r="S96" s="15">
        <f t="shared" si="20"/>
        <v>58532202745.391991</v>
      </c>
      <c r="T96" s="15">
        <f t="shared" si="20"/>
        <v>50602063218.169243</v>
      </c>
      <c r="U96" s="15">
        <f t="shared" si="20"/>
        <v>51419868403.191536</v>
      </c>
      <c r="V96" s="15">
        <f t="shared" si="20"/>
        <v>49502344804.613075</v>
      </c>
      <c r="X96" s="15">
        <f t="shared" si="21"/>
        <v>0</v>
      </c>
      <c r="Y96" s="15">
        <f t="shared" si="21"/>
        <v>0</v>
      </c>
      <c r="Z96" s="15">
        <f t="shared" si="21"/>
        <v>0</v>
      </c>
      <c r="AA96" s="15">
        <f t="shared" si="21"/>
        <v>0</v>
      </c>
      <c r="AB96" s="15">
        <f t="shared" si="21"/>
        <v>0</v>
      </c>
      <c r="AD96" s="16">
        <f t="shared" si="17"/>
        <v>88023242358.817093</v>
      </c>
      <c r="AE96" s="16">
        <f t="shared" si="17"/>
        <v>68044798401.359779</v>
      </c>
      <c r="AF96" s="16">
        <f t="shared" si="17"/>
        <v>64450294991.004425</v>
      </c>
      <c r="AG96" s="16">
        <f t="shared" si="17"/>
        <v>73270957713.113953</v>
      </c>
      <c r="AH96" s="16">
        <f t="shared" si="17"/>
        <v>97890288837.940948</v>
      </c>
      <c r="AJ96" s="17">
        <f t="shared" si="22"/>
        <v>22.473278244791096</v>
      </c>
      <c r="AK96" s="17">
        <f t="shared" si="23"/>
        <v>17.372567138016805</v>
      </c>
      <c r="AL96" s="17">
        <f t="shared" si="23"/>
        <v>16.454851849099427</v>
      </c>
      <c r="AM96" s="17">
        <f t="shared" si="23"/>
        <v>18.70686168588054</v>
      </c>
      <c r="AN96" s="17">
        <f t="shared" si="18"/>
        <v>24.992441082212132</v>
      </c>
      <c r="AO96" s="11">
        <v>1991</v>
      </c>
      <c r="AP96" s="19">
        <f>AJ96/100*'[1]soc spen &amp; quintile fx 1910 (2)'!$D92</f>
        <v>3.6351711882443838</v>
      </c>
      <c r="AQ96" s="19">
        <f>AK96/100*'[1]soc spen &amp; quintile fx 1910 (2)'!$D92</f>
        <v>2.8101042864361565</v>
      </c>
      <c r="AR96" s="19">
        <f>AL96/100*'[1]soc spen &amp; quintile fx 1910 (2)'!$D92</f>
        <v>2.6616590021769695</v>
      </c>
      <c r="AS96" s="19">
        <f>AM96/100*'[1]soc spen &amp; quintile fx 1910 (2)'!$D92</f>
        <v>3.0259334611650393</v>
      </c>
      <c r="AT96" s="19">
        <f>AN96/100*'[1]soc spen &amp; quintile fx 1910 (2)'!$D92</f>
        <v>4.0426590529581796</v>
      </c>
      <c r="AU96" s="20">
        <f t="shared" si="28"/>
        <v>16.175526990980728</v>
      </c>
      <c r="AV96" s="19">
        <f>'[1]soc spen &amp; quintile fx 1910 (2)'!AP92-AP96</f>
        <v>7.6986353606778497</v>
      </c>
      <c r="AW96" s="19">
        <f>'[1]soc spen &amp; quintile fx 1910 (2)'!AQ92-AQ96</f>
        <v>9.0329594283875991E-2</v>
      </c>
      <c r="AX96" s="19">
        <f>'[1]soc spen &amp; quintile fx 1910 (2)'!AR92-AR96</f>
        <v>-1.4271062294445287</v>
      </c>
      <c r="AY96" s="19">
        <f>'[1]soc spen &amp; quintile fx 1910 (2)'!AS92-AS96</f>
        <v>-2.4816211959487302</v>
      </c>
      <c r="AZ96" s="19">
        <f>'[1]soc spen &amp; quintile fx 1910 (2)'!AT92-AT96</f>
        <v>-3.8802375295684679</v>
      </c>
      <c r="BA96" s="21">
        <f t="shared" si="24"/>
        <v>0</v>
      </c>
      <c r="BB96" s="22">
        <f>'[1]soc spen &amp; quintile fx 1910 (2)'!AW92</f>
        <v>0.13156304613064318</v>
      </c>
      <c r="BC96" s="22">
        <f>'[1]soc spen &amp; quintile fx 1910 (2)'!AX92</f>
        <v>0.10892657885093673</v>
      </c>
      <c r="BE96" s="13">
        <f t="shared" si="25"/>
        <v>1.5188493528478633</v>
      </c>
      <c r="BF96" s="13">
        <f t="shared" si="26"/>
        <v>0.73219632978617033</v>
      </c>
      <c r="BH96" s="11">
        <v>1991</v>
      </c>
      <c r="BI96" s="46">
        <f t="shared" si="29"/>
        <v>7.6986353606778497</v>
      </c>
      <c r="BJ96" s="23">
        <f t="shared" si="30"/>
        <v>-1.4271062294445287</v>
      </c>
      <c r="BK96" s="23">
        <f t="shared" si="31"/>
        <v>-3.8802375295684679</v>
      </c>
    </row>
    <row r="97" spans="1:63" outlineLevel="1">
      <c r="A97" s="11">
        <v>1992</v>
      </c>
      <c r="B97" s="12" t="s">
        <v>141</v>
      </c>
      <c r="C97" s="13">
        <f>'[3]Ingresos corrientes'!C93</f>
        <v>1924400000</v>
      </c>
      <c r="D97" s="13">
        <f>'[3]Ingresos corrientes'!B93</f>
        <v>5198600000</v>
      </c>
      <c r="E97" s="13"/>
      <c r="F97" s="13">
        <f>'[3]Ingresos corrientes'!D93</f>
        <v>7123000000</v>
      </c>
      <c r="G97" s="13">
        <f>'[4]Rev-1800-present'!$R93</f>
        <v>73134786</v>
      </c>
      <c r="H97" s="14">
        <f t="shared" si="27"/>
        <v>0.27016706443914079</v>
      </c>
      <c r="I97" s="14">
        <f t="shared" si="27"/>
        <v>0.72983293556085915</v>
      </c>
      <c r="J97" s="14"/>
      <c r="K97" s="14"/>
      <c r="L97" s="15">
        <f t="shared" si="19"/>
        <v>8773874756.9020824</v>
      </c>
      <c r="M97" s="15">
        <f t="shared" si="19"/>
        <v>18666070341.608719</v>
      </c>
      <c r="N97" s="15">
        <f t="shared" si="19"/>
        <v>27173662975.622818</v>
      </c>
      <c r="O97" s="15">
        <f t="shared" si="19"/>
        <v>42877252944.51088</v>
      </c>
      <c r="P97" s="15">
        <f t="shared" si="19"/>
        <v>94949138981.355499</v>
      </c>
      <c r="R97" s="15">
        <f t="shared" si="20"/>
        <v>146453734892.0838</v>
      </c>
      <c r="S97" s="15">
        <f t="shared" si="20"/>
        <v>102598017869.76236</v>
      </c>
      <c r="T97" s="15">
        <f t="shared" si="20"/>
        <v>88697693624.95575</v>
      </c>
      <c r="U97" s="15">
        <f t="shared" si="20"/>
        <v>90131181295.868774</v>
      </c>
      <c r="V97" s="15">
        <f t="shared" si="20"/>
        <v>86770055091.744644</v>
      </c>
      <c r="X97" s="15">
        <f t="shared" si="21"/>
        <v>0</v>
      </c>
      <c r="Y97" s="15">
        <f t="shared" si="21"/>
        <v>0</v>
      </c>
      <c r="Z97" s="15">
        <f t="shared" si="21"/>
        <v>0</v>
      </c>
      <c r="AA97" s="15">
        <f t="shared" si="21"/>
        <v>0</v>
      </c>
      <c r="AB97" s="15">
        <f t="shared" si="21"/>
        <v>0</v>
      </c>
      <c r="AD97" s="16">
        <f t="shared" si="17"/>
        <v>155227609648.98587</v>
      </c>
      <c r="AE97" s="16">
        <f t="shared" si="17"/>
        <v>121264088211.37108</v>
      </c>
      <c r="AF97" s="16">
        <f t="shared" si="17"/>
        <v>115871356600.57857</v>
      </c>
      <c r="AG97" s="16">
        <f t="shared" si="17"/>
        <v>133008434240.37965</v>
      </c>
      <c r="AH97" s="16">
        <f t="shared" si="17"/>
        <v>181719194073.10016</v>
      </c>
      <c r="AJ97" s="17">
        <f t="shared" si="22"/>
        <v>21.952998877020768</v>
      </c>
      <c r="AK97" s="17">
        <f t="shared" si="23"/>
        <v>17.149722258475609</v>
      </c>
      <c r="AL97" s="17">
        <f t="shared" si="23"/>
        <v>16.387057476975023</v>
      </c>
      <c r="AM97" s="17">
        <f t="shared" si="23"/>
        <v>18.810661415943681</v>
      </c>
      <c r="AN97" s="17">
        <f t="shared" si="18"/>
        <v>25.699559971584922</v>
      </c>
      <c r="AO97" s="11">
        <v>1992</v>
      </c>
      <c r="AP97" s="19">
        <f>AJ97/100*'[1]soc spen &amp; quintile fx 1910 (2)'!$D93</f>
        <v>3.7095233610377516</v>
      </c>
      <c r="AQ97" s="19">
        <f>AK97/100*'[1]soc spen &amp; quintile fx 1910 (2)'!$D93</f>
        <v>2.8978863302232289</v>
      </c>
      <c r="AR97" s="19">
        <f>AL97/100*'[1]soc spen &amp; quintile fx 1910 (2)'!$D93</f>
        <v>2.7690145146017855</v>
      </c>
      <c r="AS97" s="19">
        <f>AM97/100*'[1]soc spen &amp; quintile fx 1910 (2)'!$D93</f>
        <v>3.178544687671581</v>
      </c>
      <c r="AT97" s="19">
        <f>AN97/100*'[1]soc spen &amp; quintile fx 1910 (2)'!$D93</f>
        <v>4.3426011460682306</v>
      </c>
      <c r="AU97" s="20">
        <f t="shared" si="28"/>
        <v>16.897570039602577</v>
      </c>
      <c r="AV97" s="19">
        <f>'[1]soc spen &amp; quintile fx 1910 (2)'!AP93-AP97</f>
        <v>8.174546292887042</v>
      </c>
      <c r="AW97" s="19">
        <f>'[1]soc spen &amp; quintile fx 1910 (2)'!AQ93-AQ97</f>
        <v>0.11848423412960063</v>
      </c>
      <c r="AX97" s="19">
        <f>'[1]soc spen &amp; quintile fx 1910 (2)'!AR93-AR97</f>
        <v>-1.4945246410281232</v>
      </c>
      <c r="AY97" s="19">
        <f>'[1]soc spen &amp; quintile fx 1910 (2)'!AS93-AS97</f>
        <v>-2.6211185751197768</v>
      </c>
      <c r="AZ97" s="19">
        <f>'[1]soc spen &amp; quintile fx 1910 (2)'!AT93-AT97</f>
        <v>-4.1773873108687463</v>
      </c>
      <c r="BA97" s="21">
        <f t="shared" si="24"/>
        <v>0</v>
      </c>
      <c r="BB97" s="22">
        <f>'[1]soc spen &amp; quintile fx 1910 (2)'!AW93</f>
        <v>0.12963134397939613</v>
      </c>
      <c r="BC97" s="22">
        <f>'[1]soc spen &amp; quintile fx 1910 (2)'!AX93</f>
        <v>0.10724355466502618</v>
      </c>
      <c r="BE97" s="13">
        <f t="shared" si="25"/>
        <v>1.5682839953234207</v>
      </c>
      <c r="BF97" s="13">
        <f t="shared" si="26"/>
        <v>0.74646099919078135</v>
      </c>
      <c r="BH97" s="11">
        <v>1992</v>
      </c>
      <c r="BI97" s="46">
        <f t="shared" si="29"/>
        <v>8.174546292887042</v>
      </c>
      <c r="BJ97" s="23">
        <f t="shared" si="30"/>
        <v>-1.4945246410281232</v>
      </c>
      <c r="BK97" s="23">
        <f t="shared" si="31"/>
        <v>-4.1773873108687463</v>
      </c>
    </row>
    <row r="98" spans="1:63" outlineLevel="1">
      <c r="A98" s="11">
        <v>1993</v>
      </c>
      <c r="B98" s="12" t="s">
        <v>141</v>
      </c>
      <c r="C98" s="13">
        <f>'[3]Ingresos corrientes'!C94</f>
        <v>2617844239.4963808</v>
      </c>
      <c r="D98" s="13">
        <f>'[3]Ingresos corrientes'!B94</f>
        <v>7935344000</v>
      </c>
      <c r="E98" s="13"/>
      <c r="F98" s="13">
        <f>'[3]Ingresos corrientes'!D94</f>
        <v>10553188239.49638</v>
      </c>
      <c r="G98" s="13">
        <f>'[4]Rev-1800-present'!$R94</f>
        <v>121429599</v>
      </c>
      <c r="H98" s="14">
        <f t="shared" si="27"/>
        <v>0.24806192973028118</v>
      </c>
      <c r="I98" s="14">
        <f t="shared" si="27"/>
        <v>0.75193807026971893</v>
      </c>
      <c r="J98" s="14"/>
      <c r="K98" s="14"/>
      <c r="L98" s="15">
        <f t="shared" si="19"/>
        <v>11935479884.857008</v>
      </c>
      <c r="M98" s="15">
        <f t="shared" si="19"/>
        <v>25392259778.535973</v>
      </c>
      <c r="N98" s="15">
        <f t="shared" si="19"/>
        <v>36965504617.933006</v>
      </c>
      <c r="O98" s="15">
        <f t="shared" si="19"/>
        <v>58327774696.641563</v>
      </c>
      <c r="P98" s="15">
        <f t="shared" si="19"/>
        <v>129163404971.67052</v>
      </c>
      <c r="R98" s="15">
        <f t="shared" si="20"/>
        <v>223552642337.06915</v>
      </c>
      <c r="S98" s="15">
        <f t="shared" si="20"/>
        <v>156609580562.98071</v>
      </c>
      <c r="T98" s="15">
        <f t="shared" si="20"/>
        <v>135391588296.9705</v>
      </c>
      <c r="U98" s="15">
        <f t="shared" si="20"/>
        <v>137579719291.55627</v>
      </c>
      <c r="V98" s="15">
        <f t="shared" si="20"/>
        <v>132449166323.9998</v>
      </c>
      <c r="X98" s="15">
        <f t="shared" si="21"/>
        <v>0</v>
      </c>
      <c r="Y98" s="15">
        <f t="shared" si="21"/>
        <v>0</v>
      </c>
      <c r="Z98" s="15">
        <f t="shared" si="21"/>
        <v>0</v>
      </c>
      <c r="AA98" s="15">
        <f t="shared" si="21"/>
        <v>0</v>
      </c>
      <c r="AB98" s="15">
        <f t="shared" si="21"/>
        <v>0</v>
      </c>
      <c r="AD98" s="16">
        <f t="shared" si="17"/>
        <v>235488122221.92615</v>
      </c>
      <c r="AE98" s="16">
        <f t="shared" si="17"/>
        <v>182001840341.51669</v>
      </c>
      <c r="AF98" s="16">
        <f t="shared" si="17"/>
        <v>172357092914.9035</v>
      </c>
      <c r="AG98" s="16">
        <f t="shared" si="17"/>
        <v>195907493988.19785</v>
      </c>
      <c r="AH98" s="16">
        <f t="shared" si="17"/>
        <v>261612571295.67032</v>
      </c>
      <c r="AJ98" s="17">
        <f t="shared" si="22"/>
        <v>22.483818477187942</v>
      </c>
      <c r="AK98" s="17">
        <f t="shared" si="23"/>
        <v>17.377081706466598</v>
      </c>
      <c r="AL98" s="17">
        <f t="shared" si="23"/>
        <v>16.456225281300767</v>
      </c>
      <c r="AM98" s="17">
        <f t="shared" si="23"/>
        <v>18.704758828559314</v>
      </c>
      <c r="AN98" s="17">
        <f t="shared" si="18"/>
        <v>24.978115706485372</v>
      </c>
      <c r="AO98" s="11">
        <v>1993</v>
      </c>
      <c r="AP98" s="19">
        <f>AJ98/100*'[1]soc spen &amp; quintile fx 1910 (2)'!$D94</f>
        <v>4.0942306370163557</v>
      </c>
      <c r="AQ98" s="19">
        <f>AK98/100*'[1]soc spen &amp; quintile fx 1910 (2)'!$D94</f>
        <v>3.1643103851214791</v>
      </c>
      <c r="AR98" s="19">
        <f>AL98/100*'[1]soc spen &amp; quintile fx 1910 (2)'!$D94</f>
        <v>2.996625407944113</v>
      </c>
      <c r="AS98" s="19">
        <f>AM98/100*'[1]soc spen &amp; quintile fx 1910 (2)'!$D94</f>
        <v>3.4060760956413749</v>
      </c>
      <c r="AT98" s="19">
        <f>AN98/100*'[1]soc spen &amp; quintile fx 1910 (2)'!$D94</f>
        <v>4.5484340964676875</v>
      </c>
      <c r="AU98" s="20">
        <f t="shared" si="28"/>
        <v>18.209676622191012</v>
      </c>
      <c r="AV98" s="19">
        <f>'[1]soc spen &amp; quintile fx 1910 (2)'!AP94-AP98</f>
        <v>8.7059389124228019</v>
      </c>
      <c r="AW98" s="19">
        <f>'[1]soc spen &amp; quintile fx 1910 (2)'!AQ94-AQ98</f>
        <v>8.7600575022428018E-2</v>
      </c>
      <c r="AX98" s="19">
        <f>'[1]soc spen &amp; quintile fx 1910 (2)'!AR94-AR98</f>
        <v>-1.6211309879796421</v>
      </c>
      <c r="AY98" s="19">
        <f>'[1]soc spen &amp; quintile fx 1910 (2)'!AS94-AS98</f>
        <v>-2.803082213367615</v>
      </c>
      <c r="AZ98" s="19">
        <f>'[1]soc spen &amp; quintile fx 1910 (2)'!AT94-AT98</f>
        <v>-4.3693262860979694</v>
      </c>
      <c r="BA98" s="21">
        <f t="shared" si="24"/>
        <v>0</v>
      </c>
      <c r="BB98" s="22">
        <f>'[1]soc spen &amp; quintile fx 1910 (2)'!AW94</f>
        <v>0.13021340382779925</v>
      </c>
      <c r="BC98" s="22">
        <f>'[1]soc spen &amp; quintile fx 1910 (2)'!AX94</f>
        <v>0.10745907815140922</v>
      </c>
      <c r="BE98" s="13">
        <f t="shared" si="25"/>
        <v>1.5178520760084657</v>
      </c>
      <c r="BF98" s="13">
        <f t="shared" si="26"/>
        <v>0.73191416742655335</v>
      </c>
      <c r="BH98" s="11">
        <v>1993</v>
      </c>
      <c r="BI98" s="46">
        <f t="shared" si="29"/>
        <v>8.7059389124228019</v>
      </c>
      <c r="BJ98" s="23">
        <f t="shared" si="30"/>
        <v>-1.6211309879796421</v>
      </c>
      <c r="BK98" s="23">
        <f t="shared" si="31"/>
        <v>-4.3693262860979694</v>
      </c>
    </row>
    <row r="99" spans="1:63" outlineLevel="1">
      <c r="A99" s="11">
        <v>1994</v>
      </c>
      <c r="B99" s="12" t="s">
        <v>141</v>
      </c>
      <c r="C99" s="13">
        <f>'[3]Ingresos corrientes'!C95</f>
        <v>3863632791.1065149</v>
      </c>
      <c r="D99" s="13">
        <f>'[3]Ingresos corrientes'!B95</f>
        <v>10679573000</v>
      </c>
      <c r="E99" s="13"/>
      <c r="F99" s="13">
        <f>'[3]Ingresos corrientes'!D95</f>
        <v>14543205791.106514</v>
      </c>
      <c r="G99" s="13">
        <f>'[4]Rev-1800-present'!$R95</f>
        <v>149593377</v>
      </c>
      <c r="H99" s="14">
        <f t="shared" si="27"/>
        <v>0.26566582681991685</v>
      </c>
      <c r="I99" s="14">
        <f t="shared" si="27"/>
        <v>0.73433417318008321</v>
      </c>
      <c r="J99" s="14"/>
      <c r="K99" s="14"/>
      <c r="L99" s="15">
        <f t="shared" si="19"/>
        <v>17615376333.313545</v>
      </c>
      <c r="M99" s="15">
        <f t="shared" si="19"/>
        <v>37476014057.857117</v>
      </c>
      <c r="N99" s="15">
        <f t="shared" si="19"/>
        <v>54556773709.776215</v>
      </c>
      <c r="O99" s="15">
        <f t="shared" si="19"/>
        <v>86084992968.707443</v>
      </c>
      <c r="P99" s="15">
        <f t="shared" si="19"/>
        <v>190630122040.99716</v>
      </c>
      <c r="R99" s="15">
        <f t="shared" si="20"/>
        <v>300862415439.2829</v>
      </c>
      <c r="S99" s="15">
        <f t="shared" si="20"/>
        <v>210768864982.00122</v>
      </c>
      <c r="T99" s="15">
        <f t="shared" si="20"/>
        <v>182213190858.95233</v>
      </c>
      <c r="U99" s="15">
        <f t="shared" si="20"/>
        <v>185158029128.12396</v>
      </c>
      <c r="V99" s="15">
        <f t="shared" si="20"/>
        <v>178253210011.60095</v>
      </c>
      <c r="X99" s="15">
        <f t="shared" si="21"/>
        <v>0</v>
      </c>
      <c r="Y99" s="15">
        <f t="shared" si="21"/>
        <v>0</v>
      </c>
      <c r="Z99" s="15">
        <f t="shared" si="21"/>
        <v>0</v>
      </c>
      <c r="AA99" s="15">
        <f t="shared" si="21"/>
        <v>0</v>
      </c>
      <c r="AB99" s="15">
        <f t="shared" si="21"/>
        <v>0</v>
      </c>
      <c r="AD99" s="16">
        <f t="shared" si="17"/>
        <v>318477791772.59644</v>
      </c>
      <c r="AE99" s="16">
        <f t="shared" si="17"/>
        <v>248244879039.85834</v>
      </c>
      <c r="AF99" s="16">
        <f t="shared" si="17"/>
        <v>236769964568.72855</v>
      </c>
      <c r="AG99" s="16">
        <f t="shared" si="17"/>
        <v>271243022096.83142</v>
      </c>
      <c r="AH99" s="16">
        <f t="shared" si="17"/>
        <v>368883332052.59814</v>
      </c>
      <c r="AJ99" s="17">
        <f t="shared" si="22"/>
        <v>22.061069720075395</v>
      </c>
      <c r="AK99" s="17">
        <f t="shared" si="23"/>
        <v>17.196010917020025</v>
      </c>
      <c r="AL99" s="17">
        <f t="shared" si="23"/>
        <v>16.401139517132108</v>
      </c>
      <c r="AM99" s="17">
        <f t="shared" si="23"/>
        <v>18.789100452677271</v>
      </c>
      <c r="AN99" s="17">
        <f t="shared" si="18"/>
        <v>25.552679393095207</v>
      </c>
      <c r="AO99" s="11">
        <v>1994</v>
      </c>
      <c r="AP99" s="19">
        <f>AJ99/100*'[1]soc spen &amp; quintile fx 1910 (2)'!$D95</f>
        <v>4.0117922481502957</v>
      </c>
      <c r="AQ99" s="19">
        <f>AK99/100*'[1]soc spen &amp; quintile fx 1910 (2)'!$D95</f>
        <v>3.1270842335098261</v>
      </c>
      <c r="AR99" s="19">
        <f>AL99/100*'[1]soc spen &amp; quintile fx 1910 (2)'!$D95</f>
        <v>2.9825373479413133</v>
      </c>
      <c r="AS99" s="19">
        <f>AM99/100*'[1]soc spen &amp; quintile fx 1910 (2)'!$D95</f>
        <v>3.4167866065521997</v>
      </c>
      <c r="AT99" s="19">
        <f>AN99/100*'[1]soc spen &amp; quintile fx 1910 (2)'!$D95</f>
        <v>4.6467393652903439</v>
      </c>
      <c r="AU99" s="20">
        <f t="shared" si="28"/>
        <v>18.184939801443978</v>
      </c>
      <c r="AV99" s="19">
        <f>'[1]soc spen &amp; quintile fx 1910 (2)'!AP95-AP99</f>
        <v>8.7568221881999406</v>
      </c>
      <c r="AW99" s="19">
        <f>'[1]soc spen &amp; quintile fx 1910 (2)'!AQ95-AQ99</f>
        <v>0.12764477818223341</v>
      </c>
      <c r="AX99" s="19">
        <f>'[1]soc spen &amp; quintile fx 1910 (2)'!AR95-AR99</f>
        <v>-1.6031951873755388</v>
      </c>
      <c r="AY99" s="19">
        <f>'[1]soc spen &amp; quintile fx 1910 (2)'!AS95-AS99</f>
        <v>-2.81337148982775</v>
      </c>
      <c r="AZ99" s="19">
        <f>'[1]soc spen &amp; quintile fx 1910 (2)'!AT95-AT99</f>
        <v>-4.4679002891788873</v>
      </c>
      <c r="BA99" s="21">
        <f t="shared" si="24"/>
        <v>0</v>
      </c>
      <c r="BB99" s="22">
        <f>'[1]soc spen &amp; quintile fx 1910 (2)'!AW95</f>
        <v>0.12965533949756244</v>
      </c>
      <c r="BC99" s="22">
        <f>'[1]soc spen &amp; quintile fx 1910 (2)'!AX95</f>
        <v>0.10802598570436933</v>
      </c>
      <c r="BE99" s="13">
        <f t="shared" si="25"/>
        <v>1.5579819540223832</v>
      </c>
      <c r="BF99" s="13">
        <f t="shared" si="26"/>
        <v>0.74344262201425371</v>
      </c>
      <c r="BH99" s="11">
        <v>1994</v>
      </c>
      <c r="BI99" s="46">
        <f t="shared" si="29"/>
        <v>8.7568221881999406</v>
      </c>
      <c r="BJ99" s="23">
        <f t="shared" si="30"/>
        <v>-1.6031951873755388</v>
      </c>
      <c r="BK99" s="23">
        <f t="shared" si="31"/>
        <v>-4.4679002891788873</v>
      </c>
    </row>
    <row r="100" spans="1:63" outlineLevel="1">
      <c r="A100" s="11">
        <v>1995</v>
      </c>
      <c r="B100" s="12" t="s">
        <v>141</v>
      </c>
      <c r="C100" s="13">
        <f>'[3]Ingresos corrientes'!C96</f>
        <v>6203210345.398138</v>
      </c>
      <c r="D100" s="13">
        <f>'[3]Ingresos corrientes'!B96</f>
        <v>15157588000</v>
      </c>
      <c r="E100" s="13"/>
      <c r="F100" s="13">
        <f>'[3]Ingresos corrientes'!D96</f>
        <v>21360798345.39814</v>
      </c>
      <c r="G100" s="13">
        <f>'[4]Rev-1800-present'!$R96</f>
        <v>172494939</v>
      </c>
      <c r="H100" s="14">
        <f t="shared" si="27"/>
        <v>0.29040161538412379</v>
      </c>
      <c r="I100" s="14">
        <f t="shared" si="27"/>
        <v>0.7095983846158761</v>
      </c>
      <c r="J100" s="14"/>
      <c r="K100" s="14"/>
      <c r="L100" s="15">
        <f t="shared" si="19"/>
        <v>28282161017.066395</v>
      </c>
      <c r="M100" s="15">
        <f t="shared" si="19"/>
        <v>60169175146.017754</v>
      </c>
      <c r="N100" s="15">
        <f t="shared" si="19"/>
        <v>87592988616.059967</v>
      </c>
      <c r="O100" s="15">
        <f t="shared" si="19"/>
        <v>138212751531.72037</v>
      </c>
      <c r="P100" s="15">
        <f t="shared" si="19"/>
        <v>306063958228.94928</v>
      </c>
      <c r="R100" s="15">
        <f t="shared" si="20"/>
        <v>427015999414.34821</v>
      </c>
      <c r="S100" s="15">
        <f t="shared" si="20"/>
        <v>299145632379.19739</v>
      </c>
      <c r="T100" s="15">
        <f t="shared" si="20"/>
        <v>258616376816.31705</v>
      </c>
      <c r="U100" s="15">
        <f t="shared" si="20"/>
        <v>262796005085.2316</v>
      </c>
      <c r="V100" s="15">
        <f t="shared" si="20"/>
        <v>252995950028.46295</v>
      </c>
      <c r="X100" s="15">
        <f t="shared" si="21"/>
        <v>0</v>
      </c>
      <c r="Y100" s="15">
        <f t="shared" si="21"/>
        <v>0</v>
      </c>
      <c r="Z100" s="15">
        <f t="shared" si="21"/>
        <v>0</v>
      </c>
      <c r="AA100" s="15">
        <f t="shared" si="21"/>
        <v>0</v>
      </c>
      <c r="AB100" s="15">
        <f t="shared" si="21"/>
        <v>0</v>
      </c>
      <c r="AD100" s="16">
        <f t="shared" si="17"/>
        <v>455298160431.41461</v>
      </c>
      <c r="AE100" s="16">
        <f t="shared" si="17"/>
        <v>359314807525.21515</v>
      </c>
      <c r="AF100" s="16">
        <f t="shared" si="17"/>
        <v>346209365432.37701</v>
      </c>
      <c r="AG100" s="16">
        <f t="shared" si="17"/>
        <v>401008756616.95197</v>
      </c>
      <c r="AH100" s="16">
        <f t="shared" si="17"/>
        <v>559059908257.41223</v>
      </c>
      <c r="AJ100" s="17">
        <f t="shared" si="22"/>
        <v>21.467305995650982</v>
      </c>
      <c r="AK100" s="17">
        <f t="shared" si="23"/>
        <v>16.941691384395966</v>
      </c>
      <c r="AL100" s="17">
        <f t="shared" si="23"/>
        <v>16.323769855021325</v>
      </c>
      <c r="AM100" s="17">
        <f t="shared" si="23"/>
        <v>18.907560876315952</v>
      </c>
      <c r="AN100" s="17">
        <f t="shared" si="18"/>
        <v>26.359671888615772</v>
      </c>
      <c r="AO100" s="11">
        <v>1995</v>
      </c>
      <c r="AP100" s="19">
        <f>AJ100/100*'[1]soc spen &amp; quintile fx 1910 (2)'!$D96</f>
        <v>3.9974413782776459</v>
      </c>
      <c r="AQ100" s="19">
        <f>AK100/100*'[1]soc spen &amp; quintile fx 1910 (2)'!$D96</f>
        <v>3.1547236607944322</v>
      </c>
      <c r="AR100" s="19">
        <f>AL100/100*'[1]soc spen &amp; quintile fx 1910 (2)'!$D96</f>
        <v>3.0396600803642091</v>
      </c>
      <c r="AS100" s="19">
        <f>AM100/100*'[1]soc spen &amp; quintile fx 1910 (2)'!$D96</f>
        <v>3.5207895310478601</v>
      </c>
      <c r="AT100" s="19">
        <f>AN100/100*'[1]soc spen &amp; quintile fx 1910 (2)'!$D96</f>
        <v>4.9084520967242788</v>
      </c>
      <c r="AU100" s="20">
        <f t="shared" si="28"/>
        <v>18.621066747208427</v>
      </c>
      <c r="AV100" s="19">
        <f>'[1]soc spen &amp; quintile fx 1910 (2)'!AP96-AP100</f>
        <v>9.0682874652253176</v>
      </c>
      <c r="AW100" s="19">
        <f>'[1]soc spen &amp; quintile fx 1910 (2)'!AQ96-AQ100</f>
        <v>0.18200873665697603</v>
      </c>
      <c r="AX100" s="19">
        <f>'[1]soc spen &amp; quintile fx 1910 (2)'!AR96-AR100</f>
        <v>-1.6237495369317718</v>
      </c>
      <c r="AY100" s="19">
        <f>'[1]soc spen &amp; quintile fx 1910 (2)'!AS96-AS100</f>
        <v>-2.9015422157701316</v>
      </c>
      <c r="AZ100" s="19">
        <f>'[1]soc spen &amp; quintile fx 1910 (2)'!AT96-AT100</f>
        <v>-4.7250044491803909</v>
      </c>
      <c r="BA100" s="21">
        <f t="shared" si="24"/>
        <v>0</v>
      </c>
      <c r="BB100" s="22">
        <f>'[1]soc spen &amp; quintile fx 1910 (2)'!AW96</f>
        <v>0.12956160853155016</v>
      </c>
      <c r="BC100" s="22">
        <f>'[1]soc spen &amp; quintile fx 1910 (2)'!AX96</f>
        <v>0.10836827860058568</v>
      </c>
      <c r="BE100" s="13">
        <f t="shared" si="25"/>
        <v>1.6148029605126613</v>
      </c>
      <c r="BF100" s="13">
        <f t="shared" si="26"/>
        <v>0.76040141498557501</v>
      </c>
      <c r="BH100" s="11">
        <v>1995</v>
      </c>
      <c r="BI100" s="46">
        <f t="shared" si="29"/>
        <v>9.0682874652253176</v>
      </c>
      <c r="BJ100" s="23">
        <f t="shared" si="30"/>
        <v>-1.6237495369317718</v>
      </c>
      <c r="BK100" s="23">
        <f t="shared" si="31"/>
        <v>-4.7250044491803909</v>
      </c>
    </row>
    <row r="101" spans="1:63" outlineLevel="1">
      <c r="A101" s="11">
        <v>1996</v>
      </c>
      <c r="B101" s="12" t="s">
        <v>141</v>
      </c>
      <c r="C101" s="13">
        <f>'[3]Ingresos corrientes'!C97</f>
        <v>9724370325.7497406</v>
      </c>
      <c r="D101" s="13">
        <f>'[3]Ingresos corrientes'!B97</f>
        <v>19787185000</v>
      </c>
      <c r="E101" s="13"/>
      <c r="F101" s="13">
        <f>'[3]Ingresos corrientes'!D97</f>
        <v>29511555325.749741</v>
      </c>
      <c r="G101" s="13">
        <f>'[4]Rev-1800-present'!$R97</f>
        <v>230439578</v>
      </c>
      <c r="H101" s="14">
        <f t="shared" si="27"/>
        <v>0.32951060079388389</v>
      </c>
      <c r="I101" s="14">
        <f t="shared" si="27"/>
        <v>0.67048939920611617</v>
      </c>
      <c r="J101" s="14"/>
      <c r="K101" s="14"/>
      <c r="L101" s="15">
        <f t="shared" si="19"/>
        <v>44336108567.794289</v>
      </c>
      <c r="M101" s="15">
        <f t="shared" si="19"/>
        <v>94323311436.446243</v>
      </c>
      <c r="N101" s="15">
        <f t="shared" si="19"/>
        <v>137313844253.83025</v>
      </c>
      <c r="O101" s="15">
        <f t="shared" si="19"/>
        <v>216667161807.9751</v>
      </c>
      <c r="P101" s="15">
        <f t="shared" si="19"/>
        <v>479796606508.92816</v>
      </c>
      <c r="R101" s="15">
        <f t="shared" si="20"/>
        <v>557439915794.75574</v>
      </c>
      <c r="S101" s="15">
        <f t="shared" si="20"/>
        <v>390513976882.67877</v>
      </c>
      <c r="T101" s="15">
        <f t="shared" si="20"/>
        <v>337605830960.32007</v>
      </c>
      <c r="U101" s="15">
        <f t="shared" si="20"/>
        <v>343062047199.22577</v>
      </c>
      <c r="V101" s="15">
        <f t="shared" si="20"/>
        <v>330268751694.79156</v>
      </c>
      <c r="X101" s="15">
        <f t="shared" si="21"/>
        <v>0</v>
      </c>
      <c r="Y101" s="15">
        <f t="shared" si="21"/>
        <v>0</v>
      </c>
      <c r="Z101" s="15">
        <f t="shared" si="21"/>
        <v>0</v>
      </c>
      <c r="AA101" s="15">
        <f t="shared" si="21"/>
        <v>0</v>
      </c>
      <c r="AB101" s="15">
        <f t="shared" si="21"/>
        <v>0</v>
      </c>
      <c r="AD101" s="16">
        <f t="shared" si="17"/>
        <v>601776024362.55005</v>
      </c>
      <c r="AE101" s="16">
        <f t="shared" si="17"/>
        <v>484837288319.125</v>
      </c>
      <c r="AF101" s="16">
        <f t="shared" si="17"/>
        <v>474919675214.15033</v>
      </c>
      <c r="AG101" s="16">
        <f t="shared" si="17"/>
        <v>559729209007.20093</v>
      </c>
      <c r="AH101" s="16">
        <f t="shared" si="17"/>
        <v>810065358203.71973</v>
      </c>
      <c r="AJ101" s="17">
        <f t="shared" si="22"/>
        <v>20.529129312559409</v>
      </c>
      <c r="AK101" s="17">
        <f t="shared" si="23"/>
        <v>16.53985367396</v>
      </c>
      <c r="AL101" s="17">
        <f t="shared" si="23"/>
        <v>16.201521879967995</v>
      </c>
      <c r="AM101" s="17">
        <f t="shared" si="23"/>
        <v>19.094734330596435</v>
      </c>
      <c r="AN101" s="17">
        <f t="shared" si="18"/>
        <v>27.634760802916166</v>
      </c>
      <c r="AO101" s="11">
        <v>1996</v>
      </c>
      <c r="AP101" s="19">
        <f>AJ101/100*'[1]soc spen &amp; quintile fx 1910 (2)'!$D97</f>
        <v>3.9737062429827232</v>
      </c>
      <c r="AQ101" s="19">
        <f>AK101/100*'[1]soc spen &amp; quintile fx 1910 (2)'!$D97</f>
        <v>3.2015249551780225</v>
      </c>
      <c r="AR101" s="19">
        <f>AL101/100*'[1]soc spen &amp; quintile fx 1910 (2)'!$D97</f>
        <v>3.1360360032835515</v>
      </c>
      <c r="AS101" s="19">
        <f>AM101/100*'[1]soc spen &amp; quintile fx 1910 (2)'!$D97</f>
        <v>3.6960586034775122</v>
      </c>
      <c r="AT101" s="19">
        <f>AN101/100*'[1]soc spen &amp; quintile fx 1910 (2)'!$D97</f>
        <v>5.3491027239377686</v>
      </c>
      <c r="AU101" s="20">
        <f t="shared" si="28"/>
        <v>19.356428528859578</v>
      </c>
      <c r="AV101" s="19">
        <f>'[1]soc spen &amp; quintile fx 1910 (2)'!AP97-AP101</f>
        <v>9.5283822983825424</v>
      </c>
      <c r="AW101" s="19">
        <f>'[1]soc spen &amp; quintile fx 1910 (2)'!AQ97-AQ101</f>
        <v>0.28777113257428777</v>
      </c>
      <c r="AX101" s="19">
        <f>'[1]soc spen &amp; quintile fx 1910 (2)'!AR97-AR101</f>
        <v>-1.6383693413788714</v>
      </c>
      <c r="AY101" s="19">
        <f>'[1]soc spen &amp; quintile fx 1910 (2)'!AS97-AS101</f>
        <v>-3.0293905119081619</v>
      </c>
      <c r="AZ101" s="19">
        <f>'[1]soc spen &amp; quintile fx 1910 (2)'!AT97-AT101</f>
        <v>-5.148393577669796</v>
      </c>
      <c r="BA101" s="21">
        <f t="shared" si="24"/>
        <v>0</v>
      </c>
      <c r="BB101" s="22">
        <f>'[1]soc spen &amp; quintile fx 1910 (2)'!AW97</f>
        <v>0.13401456503860321</v>
      </c>
      <c r="BC101" s="22">
        <f>'[1]soc spen &amp; quintile fx 1910 (2)'!AX97</f>
        <v>0.11092111100563434</v>
      </c>
      <c r="BE101" s="13">
        <f t="shared" si="25"/>
        <v>1.7056891943641752</v>
      </c>
      <c r="BF101" s="13">
        <f t="shared" si="26"/>
        <v>0.78919673763544129</v>
      </c>
      <c r="BH101" s="11">
        <v>1996</v>
      </c>
      <c r="BI101" s="46">
        <f t="shared" si="29"/>
        <v>9.5283822983825424</v>
      </c>
      <c r="BJ101" s="23">
        <f t="shared" si="30"/>
        <v>-1.6383693413788714</v>
      </c>
      <c r="BK101" s="23">
        <f t="shared" si="31"/>
        <v>-5.148393577669796</v>
      </c>
    </row>
    <row r="102" spans="1:63" outlineLevel="1">
      <c r="A102" s="11">
        <v>1997</v>
      </c>
      <c r="B102" s="12" t="s">
        <v>141</v>
      </c>
      <c r="C102" s="13">
        <f>'[3]Ingresos corrientes'!C98</f>
        <v>12467388155.118925</v>
      </c>
      <c r="D102" s="13">
        <f>'[3]Ingresos corrientes'!B98</f>
        <v>26158162000</v>
      </c>
      <c r="E102" s="13"/>
      <c r="F102" s="13">
        <f>'[3]Ingresos corrientes'!D98</f>
        <v>38625550155.118927</v>
      </c>
      <c r="G102" s="13">
        <f>'[4]Rev-1800-present'!$R98</f>
        <v>289332981</v>
      </c>
      <c r="H102" s="14">
        <f t="shared" si="27"/>
        <v>0.32277567840588184</v>
      </c>
      <c r="I102" s="14">
        <f t="shared" si="27"/>
        <v>0.67722432159411816</v>
      </c>
      <c r="J102" s="14"/>
      <c r="K102" s="14"/>
      <c r="L102" s="15">
        <f t="shared" si="19"/>
        <v>56842289658.437935</v>
      </c>
      <c r="M102" s="15">
        <f t="shared" si="19"/>
        <v>120929715381.20413</v>
      </c>
      <c r="N102" s="15">
        <f t="shared" si="19"/>
        <v>176046873785.84161</v>
      </c>
      <c r="O102" s="15">
        <f t="shared" si="19"/>
        <v>277783909522.15387</v>
      </c>
      <c r="P102" s="15">
        <f t="shared" si="19"/>
        <v>615136027164.25488</v>
      </c>
      <c r="R102" s="15">
        <f t="shared" si="20"/>
        <v>736921579427.57288</v>
      </c>
      <c r="S102" s="15">
        <f t="shared" si="20"/>
        <v>516249677281.60248</v>
      </c>
      <c r="T102" s="15">
        <f t="shared" si="20"/>
        <v>446306436130.48889</v>
      </c>
      <c r="U102" s="15">
        <f t="shared" si="20"/>
        <v>453519417071.65497</v>
      </c>
      <c r="V102" s="15">
        <f t="shared" si="20"/>
        <v>436607001469.39203</v>
      </c>
      <c r="X102" s="15">
        <f t="shared" si="21"/>
        <v>0</v>
      </c>
      <c r="Y102" s="15">
        <f t="shared" si="21"/>
        <v>0</v>
      </c>
      <c r="Z102" s="15">
        <f t="shared" si="21"/>
        <v>0</v>
      </c>
      <c r="AA102" s="15">
        <f t="shared" si="21"/>
        <v>0</v>
      </c>
      <c r="AB102" s="15">
        <f t="shared" si="21"/>
        <v>0</v>
      </c>
      <c r="AD102" s="16">
        <f t="shared" si="17"/>
        <v>793763869086.01086</v>
      </c>
      <c r="AE102" s="16">
        <f t="shared" si="17"/>
        <v>637179392662.80664</v>
      </c>
      <c r="AF102" s="16">
        <f t="shared" si="17"/>
        <v>622353309916.33057</v>
      </c>
      <c r="AG102" s="16">
        <f t="shared" si="17"/>
        <v>731303326593.80884</v>
      </c>
      <c r="AH102" s="16">
        <f t="shared" si="17"/>
        <v>1051743028633.647</v>
      </c>
      <c r="AJ102" s="17">
        <f t="shared" si="22"/>
        <v>20.690639085514466</v>
      </c>
      <c r="AK102" s="17">
        <f t="shared" si="23"/>
        <v>16.609031173835</v>
      </c>
      <c r="AL102" s="17">
        <f t="shared" si="23"/>
        <v>16.222567215085487</v>
      </c>
      <c r="AM102" s="17">
        <f t="shared" si="23"/>
        <v>19.06251189035795</v>
      </c>
      <c r="AN102" s="17">
        <f t="shared" si="18"/>
        <v>27.415250635207094</v>
      </c>
      <c r="AO102" s="11">
        <v>1997</v>
      </c>
      <c r="AP102" s="19">
        <f>AJ102/100*'[1]soc spen &amp; quintile fx 1910 (2)'!$D98</f>
        <v>3.9420571816305792</v>
      </c>
      <c r="AQ102" s="19">
        <f>AK102/100*'[1]soc spen &amp; quintile fx 1910 (2)'!$D98</f>
        <v>3.1644141269943011</v>
      </c>
      <c r="AR102" s="19">
        <f>AL102/100*'[1]soc spen &amp; quintile fx 1910 (2)'!$D98</f>
        <v>3.0907835823922993</v>
      </c>
      <c r="AS102" s="19">
        <f>AM102/100*'[1]soc spen &amp; quintile fx 1910 (2)'!$D98</f>
        <v>3.6318603590119798</v>
      </c>
      <c r="AT102" s="19">
        <f>AN102/100*'[1]soc spen &amp; quintile fx 1910 (2)'!$D98</f>
        <v>5.2232550771417241</v>
      </c>
      <c r="AU102" s="20">
        <f t="shared" si="28"/>
        <v>19.052370327170884</v>
      </c>
      <c r="AV102" s="19">
        <f>'[1]soc spen &amp; quintile fx 1910 (2)'!AP98-AP102</f>
        <v>9.3574432258727569</v>
      </c>
      <c r="AW102" s="19">
        <f>'[1]soc spen &amp; quintile fx 1910 (2)'!AQ98-AQ102</f>
        <v>0.26676269174064604</v>
      </c>
      <c r="AX102" s="19">
        <f>'[1]soc spen &amp; quintile fx 1910 (2)'!AR98-AR102</f>
        <v>-1.6199993771429233</v>
      </c>
      <c r="AY102" s="19">
        <f>'[1]soc spen &amp; quintile fx 1910 (2)'!AS98-AS102</f>
        <v>-2.9777408342382361</v>
      </c>
      <c r="AZ102" s="19">
        <f>'[1]soc spen &amp; quintile fx 1910 (2)'!AT98-AT102</f>
        <v>-5.0264657062322415</v>
      </c>
      <c r="BA102" s="21">
        <f t="shared" si="24"/>
        <v>0</v>
      </c>
      <c r="BB102" s="22">
        <f>'[1]soc spen &amp; quintile fx 1910 (2)'!AW98</f>
        <v>0.13379894222899708</v>
      </c>
      <c r="BC102" s="22">
        <f>'[1]soc spen &amp; quintile fx 1910 (2)'!AX98</f>
        <v>0.11058943269926037</v>
      </c>
      <c r="BE102" s="13">
        <f t="shared" si="25"/>
        <v>1.6899452640093517</v>
      </c>
      <c r="BF102" s="13">
        <f t="shared" si="26"/>
        <v>0.78405346243958796</v>
      </c>
      <c r="BH102" s="11">
        <v>1997</v>
      </c>
      <c r="BI102" s="46">
        <f t="shared" si="29"/>
        <v>9.3574432258727569</v>
      </c>
      <c r="BJ102" s="23">
        <f t="shared" si="30"/>
        <v>-1.6199993771429233</v>
      </c>
      <c r="BK102" s="23">
        <f t="shared" si="31"/>
        <v>-5.0264657062322415</v>
      </c>
    </row>
    <row r="103" spans="1:63">
      <c r="A103" s="11">
        <v>1998</v>
      </c>
      <c r="B103" s="12" t="s">
        <v>141</v>
      </c>
      <c r="C103" s="13">
        <f>'[3]Ingresos corrientes'!C99</f>
        <v>14768516685.625647</v>
      </c>
      <c r="D103" s="13">
        <f>'[3]Ingresos corrientes'!B99</f>
        <v>31027595000</v>
      </c>
      <c r="E103" s="13"/>
      <c r="F103" s="13">
        <f>'[3]Ingresos corrientes'!D99</f>
        <v>45796111685.625648</v>
      </c>
      <c r="G103" s="13">
        <f>'[4]Rev-1800-present'!$R99</f>
        <v>443987264</v>
      </c>
      <c r="H103" s="14">
        <f t="shared" si="27"/>
        <v>0.32248407434688708</v>
      </c>
      <c r="I103" s="14">
        <f t="shared" si="27"/>
        <v>0.67751592565311292</v>
      </c>
      <c r="J103" s="14"/>
      <c r="K103" s="14"/>
      <c r="L103" s="15">
        <f t="shared" ref="L103:P118" si="32">L$7*$C103</f>
        <v>67333774550.456284</v>
      </c>
      <c r="M103" s="15">
        <f t="shared" si="32"/>
        <v>143249933119.47122</v>
      </c>
      <c r="N103" s="15">
        <f t="shared" si="32"/>
        <v>208540165799.75754</v>
      </c>
      <c r="O103" s="15">
        <f t="shared" si="32"/>
        <v>329054991449.17908</v>
      </c>
      <c r="P103" s="15">
        <f t="shared" si="32"/>
        <v>728672803643.70044</v>
      </c>
      <c r="R103" s="15">
        <f t="shared" ref="R103:V118" si="33">R$7*$D103</f>
        <v>874102099116.86694</v>
      </c>
      <c r="S103" s="15">
        <f t="shared" si="33"/>
        <v>612351353492.43054</v>
      </c>
      <c r="T103" s="15">
        <f t="shared" si="33"/>
        <v>529387934295.61975</v>
      </c>
      <c r="U103" s="15">
        <f t="shared" si="33"/>
        <v>537943636771.39838</v>
      </c>
      <c r="V103" s="15">
        <f t="shared" si="33"/>
        <v>517882916076.31683</v>
      </c>
      <c r="X103" s="15">
        <f t="shared" ref="X103:AB118" si="34">X$7*$E103</f>
        <v>0</v>
      </c>
      <c r="Y103" s="15">
        <f t="shared" si="34"/>
        <v>0</v>
      </c>
      <c r="Z103" s="15">
        <f t="shared" si="34"/>
        <v>0</v>
      </c>
      <c r="AA103" s="15">
        <f t="shared" si="34"/>
        <v>0</v>
      </c>
      <c r="AB103" s="15">
        <f t="shared" si="34"/>
        <v>0</v>
      </c>
      <c r="AD103" s="16">
        <f t="shared" si="17"/>
        <v>941435873667.32324</v>
      </c>
      <c r="AE103" s="16">
        <f t="shared" si="17"/>
        <v>755601286611.90173</v>
      </c>
      <c r="AF103" s="16">
        <f t="shared" si="17"/>
        <v>737928100095.37732</v>
      </c>
      <c r="AG103" s="16">
        <f t="shared" si="17"/>
        <v>866998628220.57739</v>
      </c>
      <c r="AH103" s="16">
        <f t="shared" si="17"/>
        <v>1246555719720.0173</v>
      </c>
      <c r="AJ103" s="17">
        <f t="shared" si="22"/>
        <v>20.69763252083764</v>
      </c>
      <c r="AK103" s="17">
        <f t="shared" si="22"/>
        <v>16.612026586201342</v>
      </c>
      <c r="AL103" s="17">
        <f t="shared" si="22"/>
        <v>16.223478486195006</v>
      </c>
      <c r="AM103" s="17">
        <f t="shared" si="22"/>
        <v>19.061116646295378</v>
      </c>
      <c r="AN103" s="17">
        <f t="shared" si="22"/>
        <v>27.40574576047063</v>
      </c>
      <c r="AO103" s="11">
        <v>1998</v>
      </c>
      <c r="AP103" s="19">
        <f>AJ103/100*'[1]soc spen &amp; quintile fx 1910 (2)'!$D99</f>
        <v>4.0087888440540711</v>
      </c>
      <c r="AQ103" s="19">
        <f>AK103/100*'[1]soc spen &amp; quintile fx 1910 (2)'!$D99</f>
        <v>3.2174745970994025</v>
      </c>
      <c r="AR103" s="19">
        <f>AL103/100*'[1]soc spen &amp; quintile fx 1910 (2)'!$D99</f>
        <v>3.1422192611514066</v>
      </c>
      <c r="AS103" s="19">
        <f>AM103/100*'[1]soc spen &amp; quintile fx 1910 (2)'!$D99</f>
        <v>3.6918228058186555</v>
      </c>
      <c r="AT103" s="19">
        <f>AN103/100*'[1]soc spen &amp; quintile fx 1910 (2)'!$D99</f>
        <v>5.3080393497637859</v>
      </c>
      <c r="AU103" s="20">
        <f t="shared" si="28"/>
        <v>19.368344857887323</v>
      </c>
      <c r="AV103" s="19">
        <f>'[1]soc spen &amp; quintile fx 1910 (2)'!AP99-AP103</f>
        <v>9.4240075252601834</v>
      </c>
      <c r="AW103" s="19">
        <f>'[1]soc spen &amp; quintile fx 1910 (2)'!AQ99-AQ103</f>
        <v>0.29402703258007357</v>
      </c>
      <c r="AX103" s="19">
        <f>'[1]soc spen &amp; quintile fx 1910 (2)'!AR99-AR103</f>
        <v>-1.6183010980758183</v>
      </c>
      <c r="AY103" s="19">
        <f>'[1]soc spen &amp; quintile fx 1910 (2)'!AS99-AS103</f>
        <v>-3.0022380514580105</v>
      </c>
      <c r="AZ103" s="19">
        <f>'[1]soc spen &amp; quintile fx 1910 (2)'!AT99-AT103</f>
        <v>-5.0974954083064254</v>
      </c>
      <c r="BA103" s="21">
        <f t="shared" si="24"/>
        <v>0</v>
      </c>
      <c r="BB103" s="22">
        <f>'[1]soc spen &amp; quintile fx 1910 (2)'!AW99</f>
        <v>0.1381596115584309</v>
      </c>
      <c r="BC103" s="22">
        <f>'[1]soc spen &amp; quintile fx 1910 (2)'!AX99</f>
        <v>0.11344757421893269</v>
      </c>
      <c r="BE103" s="13">
        <f t="shared" si="25"/>
        <v>1.6892644683931941</v>
      </c>
      <c r="BF103" s="13">
        <f t="shared" si="26"/>
        <v>0.78383256973288062</v>
      </c>
      <c r="BH103" s="11">
        <v>1998</v>
      </c>
      <c r="BI103" s="46">
        <f t="shared" si="29"/>
        <v>9.4240075252601834</v>
      </c>
      <c r="BJ103" s="23">
        <f t="shared" si="30"/>
        <v>-1.6183010980758183</v>
      </c>
      <c r="BK103" s="23">
        <f t="shared" si="31"/>
        <v>-5.0974954083064254</v>
      </c>
    </row>
    <row r="104" spans="1:63">
      <c r="A104" s="11">
        <v>1999</v>
      </c>
      <c r="B104" s="12" t="s">
        <v>141</v>
      </c>
      <c r="C104" s="13">
        <f>'[3]Ingresos corrientes'!C100</f>
        <v>14877764578.076525</v>
      </c>
      <c r="D104" s="13">
        <f>'[3]Ingresos corrientes'!B100</f>
        <v>27834859000</v>
      </c>
      <c r="E104" s="13"/>
      <c r="F104" s="13">
        <f>'[3]Ingresos corrientes'!D100</f>
        <v>42712623578.076523</v>
      </c>
      <c r="G104" s="13">
        <f>'[4]Rev-1800-present'!$R100</f>
        <v>623245604</v>
      </c>
      <c r="H104" s="14">
        <f t="shared" si="27"/>
        <v>0.3483224239522707</v>
      </c>
      <c r="I104" s="14">
        <f t="shared" si="27"/>
        <v>0.65167757604772936</v>
      </c>
      <c r="J104" s="14"/>
      <c r="K104" s="14"/>
      <c r="L104" s="15">
        <f t="shared" si="32"/>
        <v>67831866072.914978</v>
      </c>
      <c r="M104" s="15">
        <f t="shared" si="32"/>
        <v>144309603066.03149</v>
      </c>
      <c r="N104" s="15">
        <f t="shared" si="32"/>
        <v>210082810473.55576</v>
      </c>
      <c r="O104" s="15">
        <f t="shared" si="32"/>
        <v>331489126513.75562</v>
      </c>
      <c r="P104" s="15">
        <f t="shared" si="32"/>
        <v>734063051681.39465</v>
      </c>
      <c r="R104" s="15">
        <f t="shared" si="33"/>
        <v>784157092437.297</v>
      </c>
      <c r="S104" s="15">
        <f t="shared" si="33"/>
        <v>549340468796.27509</v>
      </c>
      <c r="T104" s="15">
        <f t="shared" si="33"/>
        <v>474913976008.12567</v>
      </c>
      <c r="U104" s="15">
        <f t="shared" si="33"/>
        <v>482589297671.28546</v>
      </c>
      <c r="V104" s="15">
        <f t="shared" si="33"/>
        <v>464592822856.33521</v>
      </c>
      <c r="X104" s="15">
        <f t="shared" si="34"/>
        <v>0</v>
      </c>
      <c r="Y104" s="15">
        <f t="shared" si="34"/>
        <v>0</v>
      </c>
      <c r="Z104" s="15">
        <f t="shared" si="34"/>
        <v>0</v>
      </c>
      <c r="AA104" s="15">
        <f t="shared" si="34"/>
        <v>0</v>
      </c>
      <c r="AB104" s="15">
        <f t="shared" si="34"/>
        <v>0</v>
      </c>
      <c r="AD104" s="16">
        <f t="shared" si="17"/>
        <v>851988958510.21191</v>
      </c>
      <c r="AE104" s="16">
        <f t="shared" si="17"/>
        <v>693650071862.30664</v>
      </c>
      <c r="AF104" s="16">
        <f t="shared" si="17"/>
        <v>684996786481.6814</v>
      </c>
      <c r="AG104" s="16">
        <f t="shared" si="17"/>
        <v>814078424185.04102</v>
      </c>
      <c r="AH104" s="16">
        <f t="shared" si="17"/>
        <v>1198655874537.73</v>
      </c>
      <c r="AJ104" s="17">
        <f t="shared" ref="AJ104:AN118" si="35">AD104/SUM($AD104:$AH104)*100</f>
        <v>20.078120345492582</v>
      </c>
      <c r="AK104" s="17">
        <f t="shared" si="35"/>
        <v>16.346678535440244</v>
      </c>
      <c r="AL104" s="17">
        <f t="shared" si="35"/>
        <v>16.142753703409689</v>
      </c>
      <c r="AM104" s="17">
        <f t="shared" si="35"/>
        <v>19.184714083662975</v>
      </c>
      <c r="AN104" s="17">
        <f t="shared" si="35"/>
        <v>28.247733331994507</v>
      </c>
      <c r="AO104" s="11">
        <v>1999</v>
      </c>
      <c r="AP104" s="19">
        <f>AJ104/100*'[1]soc spen &amp; quintile fx 1910 (2)'!$D100</f>
        <v>4.032392620595183</v>
      </c>
      <c r="AQ104" s="19">
        <f>AK104/100*'[1]soc spen &amp; quintile fx 1910 (2)'!$D100</f>
        <v>3.2829878874766636</v>
      </c>
      <c r="AR104" s="19">
        <f>AL104/100*'[1]soc spen &amp; quintile fx 1910 (2)'!$D100</f>
        <v>3.2420326101057553</v>
      </c>
      <c r="AS104" s="19">
        <f>AM104/100*'[1]soc spen &amp; quintile fx 1910 (2)'!$D100</f>
        <v>3.8529652262273633</v>
      </c>
      <c r="AT104" s="19">
        <f>AN104/100*'[1]soc spen &amp; quintile fx 1910 (2)'!$D100</f>
        <v>5.6731381960287148</v>
      </c>
      <c r="AU104" s="20">
        <f t="shared" si="28"/>
        <v>20.083516540433681</v>
      </c>
      <c r="AV104" s="19">
        <f>'[1]soc spen &amp; quintile fx 1910 (2)'!AP100-AP104</f>
        <v>9.9659900331868982</v>
      </c>
      <c r="AW104" s="19">
        <f>'[1]soc spen &amp; quintile fx 1910 (2)'!AQ100-AQ104</f>
        <v>0.33999565401935739</v>
      </c>
      <c r="AX104" s="19">
        <f>'[1]soc spen &amp; quintile fx 1910 (2)'!AR100-AR104</f>
        <v>-1.6845989274959774</v>
      </c>
      <c r="AY104" s="19">
        <f>'[1]soc spen &amp; quintile fx 1910 (2)'!AS100-AS104</f>
        <v>-3.1579449554900654</v>
      </c>
      <c r="AZ104" s="19">
        <f>'[1]soc spen &amp; quintile fx 1910 (2)'!AT100-AT104</f>
        <v>-5.4634418042202073</v>
      </c>
      <c r="BA104" s="21">
        <f t="shared" si="24"/>
        <v>0</v>
      </c>
      <c r="BB104" s="22">
        <f>'[1]soc spen &amp; quintile fx 1910 (2)'!AW100</f>
        <v>0.13464226063039894</v>
      </c>
      <c r="BC104" s="22">
        <f>'[1]soc spen &amp; quintile fx 1910 (2)'!AX100</f>
        <v>0.11125811610736264</v>
      </c>
      <c r="BE104" s="13">
        <f t="shared" si="25"/>
        <v>1.7498707996782477</v>
      </c>
      <c r="BF104" s="13">
        <f t="shared" si="26"/>
        <v>0.80399725799201316</v>
      </c>
      <c r="BH104" s="11">
        <v>1999</v>
      </c>
      <c r="BI104" s="46">
        <f t="shared" si="29"/>
        <v>9.9659900331868982</v>
      </c>
      <c r="BJ104" s="23">
        <f t="shared" si="30"/>
        <v>-1.6845989274959774</v>
      </c>
      <c r="BK104" s="23">
        <f t="shared" si="31"/>
        <v>-5.4634418042202073</v>
      </c>
    </row>
    <row r="105" spans="1:63">
      <c r="A105" s="11">
        <v>2000</v>
      </c>
      <c r="B105" s="12" t="s">
        <v>141</v>
      </c>
      <c r="C105" s="13">
        <f>'[3]Ingresos corrientes'!C101</f>
        <v>15112146916.235781</v>
      </c>
      <c r="D105" s="13">
        <f>'[3]Ingresos corrientes'!B101</f>
        <v>27905396000</v>
      </c>
      <c r="E105" s="13"/>
      <c r="F105" s="13">
        <f>'[3]Ingresos corrientes'!D101</f>
        <v>43017542916.235779</v>
      </c>
      <c r="G105" s="13">
        <f>'[4]Rev-1800-present'!$R101</f>
        <v>947005353</v>
      </c>
      <c r="H105" s="14">
        <f t="shared" si="27"/>
        <v>0.35130195477836368</v>
      </c>
      <c r="I105" s="14">
        <f t="shared" si="27"/>
        <v>0.64869804522163632</v>
      </c>
      <c r="J105" s="14"/>
      <c r="K105" s="14"/>
      <c r="L105" s="15">
        <f t="shared" si="32"/>
        <v>68900480332.029083</v>
      </c>
      <c r="M105" s="15">
        <f t="shared" si="32"/>
        <v>146583037492.81979</v>
      </c>
      <c r="N105" s="15">
        <f t="shared" si="32"/>
        <v>213392427322.74411</v>
      </c>
      <c r="O105" s="15">
        <f t="shared" si="32"/>
        <v>336711362430.91437</v>
      </c>
      <c r="P105" s="15">
        <f t="shared" si="32"/>
        <v>745627384045.07068</v>
      </c>
      <c r="R105" s="15">
        <f t="shared" si="33"/>
        <v>786144244189.32312</v>
      </c>
      <c r="S105" s="15">
        <f t="shared" si="33"/>
        <v>550732565973.68433</v>
      </c>
      <c r="T105" s="15">
        <f t="shared" si="33"/>
        <v>476117467181.75385</v>
      </c>
      <c r="U105" s="15">
        <f t="shared" si="33"/>
        <v>483812239066.09692</v>
      </c>
      <c r="V105" s="15">
        <f t="shared" si="33"/>
        <v>465770158942.20575</v>
      </c>
      <c r="X105" s="15">
        <f t="shared" si="34"/>
        <v>0</v>
      </c>
      <c r="Y105" s="15">
        <f t="shared" si="34"/>
        <v>0</v>
      </c>
      <c r="Z105" s="15">
        <f t="shared" si="34"/>
        <v>0</v>
      </c>
      <c r="AA105" s="15">
        <f t="shared" si="34"/>
        <v>0</v>
      </c>
      <c r="AB105" s="15">
        <f t="shared" si="34"/>
        <v>0</v>
      </c>
      <c r="AD105" s="16">
        <f t="shared" si="17"/>
        <v>855044724521.35217</v>
      </c>
      <c r="AE105" s="16">
        <f t="shared" si="17"/>
        <v>697315603466.50415</v>
      </c>
      <c r="AF105" s="16">
        <f t="shared" si="17"/>
        <v>689509894504.49792</v>
      </c>
      <c r="AG105" s="16">
        <f t="shared" si="17"/>
        <v>820523601497.01123</v>
      </c>
      <c r="AH105" s="16">
        <f t="shared" si="17"/>
        <v>1211397542987.2764</v>
      </c>
      <c r="AJ105" s="17">
        <f t="shared" si="35"/>
        <v>20.006702506075452</v>
      </c>
      <c r="AK105" s="17">
        <f t="shared" si="35"/>
        <v>16.316089008336359</v>
      </c>
      <c r="AL105" s="17">
        <f t="shared" si="35"/>
        <v>16.133447688446005</v>
      </c>
      <c r="AM105" s="17">
        <f t="shared" si="35"/>
        <v>19.198962491177117</v>
      </c>
      <c r="AN105" s="17">
        <f t="shared" si="35"/>
        <v>28.344798305965064</v>
      </c>
      <c r="AO105" s="11">
        <v>2000</v>
      </c>
      <c r="AP105" s="19">
        <f>AJ105/100*'[1]soc spen &amp; quintile fx 1910 (2)'!$D101</f>
        <v>4.0836137063491966</v>
      </c>
      <c r="AQ105" s="19">
        <f>AK105/100*'[1]soc spen &amp; quintile fx 1910 (2)'!$D101</f>
        <v>3.3303141628772992</v>
      </c>
      <c r="AR105" s="19">
        <f>AL105/100*'[1]soc spen &amp; quintile fx 1910 (2)'!$D101</f>
        <v>3.2930348262638076</v>
      </c>
      <c r="AS105" s="19">
        <f>AM105/100*'[1]soc spen &amp; quintile fx 1910 (2)'!$D101</f>
        <v>3.9187440485430742</v>
      </c>
      <c r="AT105" s="19">
        <f>AN105/100*'[1]soc spen &amp; quintile fx 1910 (2)'!$D101</f>
        <v>5.7855214686574543</v>
      </c>
      <c r="AU105" s="20">
        <f t="shared" si="28"/>
        <v>20.411228212690833</v>
      </c>
      <c r="AV105" s="19">
        <f>'[1]soc spen &amp; quintile fx 1910 (2)'!AP101-AP105</f>
        <v>10.139214917333806</v>
      </c>
      <c r="AW105" s="19">
        <f>'[1]soc spen &amp; quintile fx 1910 (2)'!AQ101-AQ105</f>
        <v>0.35269774452432356</v>
      </c>
      <c r="AX105" s="19">
        <f>'[1]soc spen &amp; quintile fx 1910 (2)'!AR101-AR105</f>
        <v>-1.7089142079772435</v>
      </c>
      <c r="AY105" s="19">
        <f>'[1]soc spen &amp; quintile fx 1910 (2)'!AS101-AS105</f>
        <v>-3.2111407725677523</v>
      </c>
      <c r="AZ105" s="19">
        <f>'[1]soc spen &amp; quintile fx 1910 (2)'!AT101-AT105</f>
        <v>-5.5718576813131362</v>
      </c>
      <c r="BA105" s="21">
        <f t="shared" si="24"/>
        <v>0</v>
      </c>
      <c r="BB105" s="22">
        <f>'[1]soc spen &amp; quintile fx 1910 (2)'!AW101</f>
        <v>0.13487848392215479</v>
      </c>
      <c r="BC105" s="22">
        <f>'[1]soc spen &amp; quintile fx 1910 (2)'!AX101</f>
        <v>0.11137873205114637</v>
      </c>
      <c r="BE105" s="13">
        <f t="shared" si="25"/>
        <v>1.7568965328014943</v>
      </c>
      <c r="BF105" s="13">
        <f t="shared" si="26"/>
        <v>0.80640213866061861</v>
      </c>
      <c r="BH105" s="11">
        <v>2000</v>
      </c>
      <c r="BI105" s="46">
        <f t="shared" si="29"/>
        <v>10.139214917333806</v>
      </c>
      <c r="BJ105" s="23">
        <f t="shared" si="30"/>
        <v>-1.7089142079772435</v>
      </c>
      <c r="BK105" s="23">
        <f t="shared" si="31"/>
        <v>-5.5718576813131362</v>
      </c>
    </row>
    <row r="106" spans="1:63">
      <c r="A106" s="11">
        <v>2001</v>
      </c>
      <c r="B106" s="12" t="s">
        <v>141</v>
      </c>
      <c r="C106" s="13">
        <f>'[3]Ingresos corrientes'!C102</f>
        <v>15371188200.172699</v>
      </c>
      <c r="D106" s="13">
        <f>'[3]Ingresos corrientes'!B102</f>
        <v>29490477199</v>
      </c>
      <c r="E106" s="13"/>
      <c r="F106" s="13">
        <f>'[3]Ingresos corrientes'!D102</f>
        <v>44861665399.172699</v>
      </c>
      <c r="G106" s="13">
        <f>'[4]Rev-1800-present'!$R102</f>
        <v>1046438571</v>
      </c>
      <c r="H106" s="14">
        <f t="shared" si="27"/>
        <v>0.34263525581143855</v>
      </c>
      <c r="I106" s="14">
        <f t="shared" si="27"/>
        <v>0.6573647441885615</v>
      </c>
      <c r="J106" s="14"/>
      <c r="K106" s="14"/>
      <c r="L106" s="15">
        <f t="shared" si="32"/>
        <v>70081521582.356262</v>
      </c>
      <c r="M106" s="15">
        <f t="shared" si="32"/>
        <v>149095655881.58884</v>
      </c>
      <c r="N106" s="15">
        <f t="shared" si="32"/>
        <v>217050243029.70444</v>
      </c>
      <c r="O106" s="15">
        <f t="shared" si="32"/>
        <v>342483020430.51636</v>
      </c>
      <c r="P106" s="15">
        <f t="shared" si="32"/>
        <v>758408379093.104</v>
      </c>
      <c r="R106" s="15">
        <f t="shared" si="33"/>
        <v>830798778429.45935</v>
      </c>
      <c r="S106" s="15">
        <f t="shared" si="33"/>
        <v>582015255386.22351</v>
      </c>
      <c r="T106" s="15">
        <f t="shared" si="33"/>
        <v>503161872706.2373</v>
      </c>
      <c r="U106" s="15">
        <f t="shared" si="33"/>
        <v>511293722718.56909</v>
      </c>
      <c r="V106" s="15">
        <f t="shared" si="33"/>
        <v>492226817073.64856</v>
      </c>
      <c r="X106" s="15">
        <f t="shared" si="34"/>
        <v>0</v>
      </c>
      <c r="Y106" s="15">
        <f t="shared" si="34"/>
        <v>0</v>
      </c>
      <c r="Z106" s="15">
        <f t="shared" si="34"/>
        <v>0</v>
      </c>
      <c r="AA106" s="15">
        <f t="shared" si="34"/>
        <v>0</v>
      </c>
      <c r="AB106" s="15">
        <f t="shared" si="34"/>
        <v>0</v>
      </c>
      <c r="AD106" s="16">
        <f t="shared" si="17"/>
        <v>900880300011.81567</v>
      </c>
      <c r="AE106" s="16">
        <f t="shared" si="17"/>
        <v>731110911267.81238</v>
      </c>
      <c r="AF106" s="16">
        <f t="shared" si="17"/>
        <v>720212115735.94177</v>
      </c>
      <c r="AG106" s="16">
        <f t="shared" si="17"/>
        <v>853776743149.08545</v>
      </c>
      <c r="AH106" s="16">
        <f t="shared" si="17"/>
        <v>1250635196166.7524</v>
      </c>
      <c r="AJ106" s="17">
        <f t="shared" si="35"/>
        <v>20.214450792235457</v>
      </c>
      <c r="AK106" s="17">
        <f t="shared" si="35"/>
        <v>16.40507128338335</v>
      </c>
      <c r="AL106" s="17">
        <f t="shared" si="35"/>
        <v>16.160518076957654</v>
      </c>
      <c r="AM106" s="17">
        <f t="shared" si="35"/>
        <v>19.157515112402702</v>
      </c>
      <c r="AN106" s="17">
        <f t="shared" si="35"/>
        <v>28.062444735020819</v>
      </c>
      <c r="AO106" s="11">
        <v>2001</v>
      </c>
      <c r="AP106" s="19">
        <f>AJ106/100*'[1]soc spen &amp; quintile fx 1910 (2)'!$D102</f>
        <v>4.4839627076827018</v>
      </c>
      <c r="AQ106" s="19">
        <f>AK106/100*'[1]soc spen &amp; quintile fx 1910 (2)'!$D102</f>
        <v>3.6389674202685862</v>
      </c>
      <c r="AR106" s="19">
        <f>AL106/100*'[1]soc spen &amp; quintile fx 1910 (2)'!$D102</f>
        <v>3.5847207098866125</v>
      </c>
      <c r="AS106" s="19">
        <f>AM106/100*'[1]soc spen &amp; quintile fx 1910 (2)'!$D102</f>
        <v>4.2495135890051996</v>
      </c>
      <c r="AT106" s="19">
        <f>AN106/100*'[1]soc spen &amp; quintile fx 1910 (2)'!$D102</f>
        <v>6.2248020968530531</v>
      </c>
      <c r="AU106" s="20">
        <f t="shared" si="28"/>
        <v>22.181966523696154</v>
      </c>
      <c r="AV106" s="19">
        <f>'[1]soc spen &amp; quintile fx 1910 (2)'!AP102-AP106</f>
        <v>10.917718467999778</v>
      </c>
      <c r="AW106" s="19">
        <f>'[1]soc spen &amp; quintile fx 1910 (2)'!AQ102-AQ106</f>
        <v>0.37935533079376249</v>
      </c>
      <c r="AX106" s="19">
        <f>'[1]soc spen &amp; quintile fx 1910 (2)'!AR102-AR106</f>
        <v>-1.8448484906487208</v>
      </c>
      <c r="AY106" s="19">
        <f>'[1]soc spen &amp; quintile fx 1910 (2)'!AS102-AS106</f>
        <v>-3.4658045697077444</v>
      </c>
      <c r="AZ106" s="19">
        <f>'[1]soc spen &amp; quintile fx 1910 (2)'!AT102-AT106</f>
        <v>-5.9864207384370713</v>
      </c>
      <c r="BA106" s="21">
        <f t="shared" si="24"/>
        <v>0</v>
      </c>
      <c r="BB106" s="22">
        <f>'[1]soc spen &amp; quintile fx 1910 (2)'!AW102</f>
        <v>0.13701084239416109</v>
      </c>
      <c r="BC106" s="22">
        <f>'[1]soc spen &amp; quintile fx 1910 (2)'!AX102</f>
        <v>0.11296638330528189</v>
      </c>
      <c r="BE106" s="13">
        <f t="shared" si="25"/>
        <v>1.7364817514751236</v>
      </c>
      <c r="BF106" s="13">
        <f t="shared" si="26"/>
        <v>0.79945372956484406</v>
      </c>
      <c r="BH106" s="11">
        <v>2001</v>
      </c>
      <c r="BI106" s="46">
        <f t="shared" si="29"/>
        <v>10.917718467999778</v>
      </c>
      <c r="BJ106" s="23">
        <f t="shared" si="30"/>
        <v>-1.8448484906487208</v>
      </c>
      <c r="BK106" s="23">
        <f t="shared" si="31"/>
        <v>-5.9864207384370713</v>
      </c>
    </row>
    <row r="107" spans="1:63">
      <c r="A107" s="11">
        <v>2002</v>
      </c>
      <c r="B107" s="12" t="s">
        <v>141</v>
      </c>
      <c r="C107" s="13">
        <f>'[3]Ingresos corrientes'!C103</f>
        <v>19043678413.81179</v>
      </c>
      <c r="D107" s="13">
        <f>'[3]Ingresos corrientes'!B103</f>
        <v>29014575732</v>
      </c>
      <c r="E107" s="13"/>
      <c r="F107" s="13">
        <f>'[3]Ingresos corrientes'!D103</f>
        <v>48058254145.81179</v>
      </c>
      <c r="G107" s="13">
        <f>'[4]Rev-1800-present'!$R103</f>
        <v>1167820298</v>
      </c>
      <c r="H107" s="14">
        <f t="shared" si="27"/>
        <v>0.39626238514682749</v>
      </c>
      <c r="I107" s="14">
        <f t="shared" si="27"/>
        <v>0.60373761485317257</v>
      </c>
      <c r="J107" s="14"/>
      <c r="K107" s="14"/>
      <c r="L107" s="15">
        <f t="shared" si="32"/>
        <v>86825425750.106186</v>
      </c>
      <c r="M107" s="15">
        <f t="shared" si="32"/>
        <v>184717647492.8219</v>
      </c>
      <c r="N107" s="15">
        <f t="shared" si="32"/>
        <v>268907970813.27423</v>
      </c>
      <c r="O107" s="15">
        <f t="shared" si="32"/>
        <v>424309195771.63263</v>
      </c>
      <c r="P107" s="15">
        <f t="shared" si="32"/>
        <v>939607601553.34412</v>
      </c>
      <c r="R107" s="15">
        <f t="shared" si="33"/>
        <v>817391794379.37439</v>
      </c>
      <c r="S107" s="15">
        <f t="shared" si="33"/>
        <v>572623006085.35168</v>
      </c>
      <c r="T107" s="15">
        <f t="shared" si="33"/>
        <v>495042116903.59174</v>
      </c>
      <c r="U107" s="15">
        <f t="shared" si="33"/>
        <v>503042739492.09528</v>
      </c>
      <c r="V107" s="15">
        <f t="shared" si="33"/>
        <v>484283525320.13184</v>
      </c>
      <c r="X107" s="15">
        <f t="shared" si="34"/>
        <v>0</v>
      </c>
      <c r="Y107" s="15">
        <f t="shared" si="34"/>
        <v>0</v>
      </c>
      <c r="Z107" s="15">
        <f t="shared" si="34"/>
        <v>0</v>
      </c>
      <c r="AA107" s="15">
        <f t="shared" si="34"/>
        <v>0</v>
      </c>
      <c r="AB107" s="15">
        <f t="shared" si="34"/>
        <v>0</v>
      </c>
      <c r="AD107" s="16">
        <f t="shared" si="17"/>
        <v>904217220129.48059</v>
      </c>
      <c r="AE107" s="16">
        <f t="shared" si="17"/>
        <v>757340653578.17358</v>
      </c>
      <c r="AF107" s="16">
        <f t="shared" si="17"/>
        <v>763950087716.86597</v>
      </c>
      <c r="AG107" s="16">
        <f t="shared" si="17"/>
        <v>927351935263.72791</v>
      </c>
      <c r="AH107" s="16">
        <f t="shared" si="17"/>
        <v>1423891126873.4761</v>
      </c>
      <c r="AJ107" s="17">
        <f t="shared" si="35"/>
        <v>18.929544698255224</v>
      </c>
      <c r="AK107" s="17">
        <f t="shared" si="35"/>
        <v>15.854723217570424</v>
      </c>
      <c r="AL107" s="17">
        <f t="shared" si="35"/>
        <v>15.993089946463989</v>
      </c>
      <c r="AM107" s="17">
        <f t="shared" si="35"/>
        <v>19.413863747335515</v>
      </c>
      <c r="AN107" s="17">
        <f t="shared" si="35"/>
        <v>29.808778390374833</v>
      </c>
      <c r="AO107" s="11">
        <v>2002</v>
      </c>
      <c r="AP107" s="19">
        <f>AJ107/100*'[1]soc spen &amp; quintile fx 1910 (2)'!$D103</f>
        <v>4.2609210796134809</v>
      </c>
      <c r="AQ107" s="19">
        <f>AK107/100*'[1]soc spen &amp; quintile fx 1910 (2)'!$D103</f>
        <v>3.5687981642479678</v>
      </c>
      <c r="AR107" s="19">
        <f>AL107/100*'[1]soc spen &amp; quintile fx 1910 (2)'!$D103</f>
        <v>3.5999436419262612</v>
      </c>
      <c r="AS107" s="19">
        <f>AM107/100*'[1]soc spen &amp; quintile fx 1910 (2)'!$D103</f>
        <v>4.3699382418527177</v>
      </c>
      <c r="AT107" s="19">
        <f>AN107/100*'[1]soc spen &amp; quintile fx 1910 (2)'!$D103</f>
        <v>6.7097679434826549</v>
      </c>
      <c r="AU107" s="20">
        <f t="shared" si="28"/>
        <v>22.509369071123082</v>
      </c>
      <c r="AV107" s="19">
        <f>'[1]soc spen &amp; quintile fx 1910 (2)'!AP103-AP107</f>
        <v>11.40117192074397</v>
      </c>
      <c r="AW107" s="19">
        <f>'[1]soc spen &amp; quintile fx 1910 (2)'!AQ103-AQ107</f>
        <v>0.49822813683634815</v>
      </c>
      <c r="AX107" s="19">
        <f>'[1]soc spen &amp; quintile fx 1910 (2)'!AR103-AR107</f>
        <v>-1.8457581310976168</v>
      </c>
      <c r="AY107" s="19">
        <f>'[1]soc spen &amp; quintile fx 1910 (2)'!AS103-AS107</f>
        <v>-3.5826216367052592</v>
      </c>
      <c r="AZ107" s="19">
        <f>'[1]soc spen &amp; quintile fx 1910 (2)'!AT103-AT107</f>
        <v>-6.4710202897774387</v>
      </c>
      <c r="BA107" s="21">
        <f t="shared" si="24"/>
        <v>0</v>
      </c>
      <c r="BB107" s="22">
        <f>'[1]soc spen &amp; quintile fx 1910 (2)'!AW103</f>
        <v>0.13610171343419469</v>
      </c>
      <c r="BC107" s="22">
        <f>'[1]soc spen &amp; quintile fx 1910 (2)'!AX103</f>
        <v>0.11200198535333747</v>
      </c>
      <c r="BE107" s="13">
        <f t="shared" si="25"/>
        <v>1.8638536074115832</v>
      </c>
      <c r="BF107" s="13">
        <f t="shared" si="26"/>
        <v>0.84487451766011623</v>
      </c>
      <c r="BH107" s="11">
        <v>2002</v>
      </c>
      <c r="BI107" s="46">
        <f t="shared" si="29"/>
        <v>11.40117192074397</v>
      </c>
      <c r="BJ107" s="23">
        <f t="shared" si="30"/>
        <v>-1.8457581310976168</v>
      </c>
      <c r="BK107" s="23">
        <f t="shared" si="31"/>
        <v>-6.4710202897774387</v>
      </c>
    </row>
    <row r="108" spans="1:63">
      <c r="A108" s="11">
        <v>2003</v>
      </c>
      <c r="B108" s="12" t="s">
        <v>141</v>
      </c>
      <c r="C108" s="13">
        <f>'[3]Ingresos corrientes'!C104</f>
        <v>23695500133.065151</v>
      </c>
      <c r="D108" s="13">
        <f>'[3]Ingresos corrientes'!B104</f>
        <v>36767006778</v>
      </c>
      <c r="E108" s="13"/>
      <c r="F108" s="13">
        <f>'[3]Ingresos corrientes'!D104</f>
        <v>60462506911.065155</v>
      </c>
      <c r="G108" s="13">
        <f>'[4]Rev-1800-present'!$R104</f>
        <v>13936067</v>
      </c>
      <c r="H108" s="14">
        <f t="shared" si="27"/>
        <v>0.39190403017723158</v>
      </c>
      <c r="I108" s="14">
        <f t="shared" si="27"/>
        <v>0.60809596982276837</v>
      </c>
      <c r="J108" s="14"/>
      <c r="K108" s="14"/>
      <c r="L108" s="15">
        <f t="shared" si="32"/>
        <v>108034374594.50752</v>
      </c>
      <c r="M108" s="15">
        <f t="shared" si="32"/>
        <v>229838844451.98135</v>
      </c>
      <c r="N108" s="15">
        <f t="shared" si="32"/>
        <v>334594437047.7749</v>
      </c>
      <c r="O108" s="15">
        <f t="shared" si="32"/>
        <v>527955701960.15674</v>
      </c>
      <c r="P108" s="15">
        <f t="shared" si="32"/>
        <v>1169126655252.0945</v>
      </c>
      <c r="R108" s="15">
        <f t="shared" si="33"/>
        <v>1035791456053.6798</v>
      </c>
      <c r="S108" s="15">
        <f t="shared" si="33"/>
        <v>725622671185.88037</v>
      </c>
      <c r="T108" s="15">
        <f t="shared" si="33"/>
        <v>627312873216.1958</v>
      </c>
      <c r="U108" s="15">
        <f t="shared" si="33"/>
        <v>637451189476.85034</v>
      </c>
      <c r="V108" s="15">
        <f t="shared" si="33"/>
        <v>613679683700.5365</v>
      </c>
      <c r="X108" s="15">
        <f t="shared" si="34"/>
        <v>0</v>
      </c>
      <c r="Y108" s="15">
        <f t="shared" si="34"/>
        <v>0</v>
      </c>
      <c r="Z108" s="15">
        <f t="shared" si="34"/>
        <v>0</v>
      </c>
      <c r="AA108" s="15">
        <f t="shared" si="34"/>
        <v>0</v>
      </c>
      <c r="AB108" s="15">
        <f t="shared" si="34"/>
        <v>0</v>
      </c>
      <c r="AD108" s="16">
        <f t="shared" si="17"/>
        <v>1143825830648.1873</v>
      </c>
      <c r="AE108" s="16">
        <f t="shared" si="17"/>
        <v>955461515637.86169</v>
      </c>
      <c r="AF108" s="16">
        <f t="shared" si="17"/>
        <v>961907310263.9707</v>
      </c>
      <c r="AG108" s="16">
        <f t="shared" si="17"/>
        <v>1165406891437.0071</v>
      </c>
      <c r="AH108" s="16">
        <f t="shared" si="17"/>
        <v>1782806338952.6309</v>
      </c>
      <c r="AJ108" s="17">
        <f t="shared" si="35"/>
        <v>19.033919017780143</v>
      </c>
      <c r="AK108" s="17">
        <f t="shared" si="35"/>
        <v>15.899428589535111</v>
      </c>
      <c r="AL108" s="17">
        <f t="shared" si="35"/>
        <v>16.00669031560496</v>
      </c>
      <c r="AM108" s="17">
        <f t="shared" si="35"/>
        <v>19.393040268905771</v>
      </c>
      <c r="AN108" s="17">
        <f t="shared" si="35"/>
        <v>29.666921808174024</v>
      </c>
      <c r="AO108" s="11">
        <v>2003</v>
      </c>
      <c r="AP108" s="19">
        <f>AJ108/100*'[1]soc spen &amp; quintile fx 1910 (2)'!$D104</f>
        <v>3.9128164039467128</v>
      </c>
      <c r="AQ108" s="19">
        <f>AK108/100*'[1]soc spen &amp; quintile fx 1910 (2)'!$D104</f>
        <v>3.2684569552071068</v>
      </c>
      <c r="AR108" s="19">
        <f>AL108/100*'[1]soc spen &amp; quintile fx 1910 (2)'!$D104</f>
        <v>3.2905068252779888</v>
      </c>
      <c r="AS108" s="19">
        <f>AM108/100*'[1]soc spen &amp; quintile fx 1910 (2)'!$D104</f>
        <v>3.9866412174860373</v>
      </c>
      <c r="AT108" s="19">
        <f>AN108/100*'[1]soc spen &amp; quintile fx 1910 (2)'!$D104</f>
        <v>6.0986504249173761</v>
      </c>
      <c r="AU108" s="20">
        <f t="shared" si="28"/>
        <v>20.557071826835219</v>
      </c>
      <c r="AV108" s="19">
        <f>'[1]soc spen &amp; quintile fx 1910 (2)'!AP104-AP108</f>
        <v>10.314621827004849</v>
      </c>
      <c r="AW108" s="19">
        <f>'[1]soc spen &amp; quintile fx 1910 (2)'!AQ104-AQ108</f>
        <v>0.46749049997148706</v>
      </c>
      <c r="AX108" s="19">
        <f>'[1]soc spen &amp; quintile fx 1910 (2)'!AR104-AR108</f>
        <v>-1.6630421457992295</v>
      </c>
      <c r="AY108" s="19">
        <f>'[1]soc spen &amp; quintile fx 1910 (2)'!AS104-AS108</f>
        <v>-3.2470595860667499</v>
      </c>
      <c r="AZ108" s="19">
        <f>'[1]soc spen &amp; quintile fx 1910 (2)'!AT104-AT108</f>
        <v>-5.8720105951103605</v>
      </c>
      <c r="BA108" s="21">
        <f t="shared" si="24"/>
        <v>0</v>
      </c>
      <c r="BB108" s="22">
        <f>'[1]soc spen &amp; quintile fx 1910 (2)'!AW104</f>
        <v>0.13925944609722826</v>
      </c>
      <c r="BC108" s="22">
        <f>'[1]soc spen &amp; quintile fx 1910 (2)'!AX104</f>
        <v>0.1143891579819504</v>
      </c>
      <c r="BE108" s="13">
        <f t="shared" si="25"/>
        <v>1.8534076203905607</v>
      </c>
      <c r="BF108" s="13">
        <f t="shared" si="26"/>
        <v>0.84095610056198311</v>
      </c>
      <c r="BH108" s="11">
        <v>2003</v>
      </c>
      <c r="BI108" s="46">
        <f t="shared" si="29"/>
        <v>10.314621827004849</v>
      </c>
      <c r="BJ108" s="23">
        <f t="shared" si="30"/>
        <v>-1.6630421457992295</v>
      </c>
      <c r="BK108" s="23">
        <f t="shared" si="31"/>
        <v>-5.8720105951103605</v>
      </c>
    </row>
    <row r="109" spans="1:63">
      <c r="A109" s="11">
        <v>2004</v>
      </c>
      <c r="B109" s="12" t="s">
        <v>141</v>
      </c>
      <c r="C109" s="13">
        <f>'[3]Ingresos corrientes'!C105</f>
        <v>26782280914.860394</v>
      </c>
      <c r="D109" s="13">
        <f>'[3]Ingresos corrientes'!B105</f>
        <v>44494191990</v>
      </c>
      <c r="E109" s="13"/>
      <c r="F109" s="13">
        <f>'[3]Ingresos corrientes'!D105</f>
        <v>71276472904.860397</v>
      </c>
      <c r="G109" s="13">
        <f>'[4]Rev-1800-present'!$R105</f>
        <v>17604398</v>
      </c>
      <c r="H109" s="14">
        <f t="shared" si="27"/>
        <v>0.37575205146036467</v>
      </c>
      <c r="I109" s="14">
        <f t="shared" si="27"/>
        <v>0.62424794853963528</v>
      </c>
      <c r="J109" s="14"/>
      <c r="K109" s="14"/>
      <c r="L109" s="15">
        <f t="shared" si="32"/>
        <v>122107866582.3914</v>
      </c>
      <c r="M109" s="15">
        <f t="shared" si="32"/>
        <v>259779640129.6554</v>
      </c>
      <c r="N109" s="15">
        <f t="shared" si="32"/>
        <v>378181602213.09058</v>
      </c>
      <c r="O109" s="15">
        <f t="shared" si="32"/>
        <v>596731777809.92273</v>
      </c>
      <c r="P109" s="15">
        <f t="shared" si="32"/>
        <v>1321427204750.9792</v>
      </c>
      <c r="R109" s="15">
        <f t="shared" si="33"/>
        <v>1253479898038.1138</v>
      </c>
      <c r="S109" s="15">
        <f t="shared" si="33"/>
        <v>878124092042.21472</v>
      </c>
      <c r="T109" s="15">
        <f t="shared" si="33"/>
        <v>759152889089.17407</v>
      </c>
      <c r="U109" s="15">
        <f t="shared" si="33"/>
        <v>771421937610.87256</v>
      </c>
      <c r="V109" s="15">
        <f t="shared" si="33"/>
        <v>742654462785.16589</v>
      </c>
      <c r="X109" s="15">
        <f t="shared" si="34"/>
        <v>0</v>
      </c>
      <c r="Y109" s="15">
        <f t="shared" si="34"/>
        <v>0</v>
      </c>
      <c r="Z109" s="15">
        <f t="shared" si="34"/>
        <v>0</v>
      </c>
      <c r="AA109" s="15">
        <f t="shared" si="34"/>
        <v>0</v>
      </c>
      <c r="AB109" s="15">
        <f t="shared" si="34"/>
        <v>0</v>
      </c>
      <c r="AD109" s="16">
        <f t="shared" si="17"/>
        <v>1375587764620.5051</v>
      </c>
      <c r="AE109" s="16">
        <f t="shared" si="17"/>
        <v>1137903732171.8701</v>
      </c>
      <c r="AF109" s="16">
        <f t="shared" si="17"/>
        <v>1137334491302.2646</v>
      </c>
      <c r="AG109" s="16">
        <f t="shared" si="17"/>
        <v>1368153715420.7954</v>
      </c>
      <c r="AH109" s="16">
        <f t="shared" si="17"/>
        <v>2064081667536.145</v>
      </c>
      <c r="AJ109" s="17">
        <f t="shared" si="35"/>
        <v>19.420808214969338</v>
      </c>
      <c r="AK109" s="17">
        <f t="shared" si="35"/>
        <v>16.06514009355438</v>
      </c>
      <c r="AL109" s="17">
        <f t="shared" si="35"/>
        <v>16.057103443301258</v>
      </c>
      <c r="AM109" s="17">
        <f t="shared" si="35"/>
        <v>19.315852902424783</v>
      </c>
      <c r="AN109" s="17">
        <f t="shared" si="35"/>
        <v>29.141095345750241</v>
      </c>
      <c r="AO109" s="11">
        <v>2004</v>
      </c>
      <c r="AP109" s="19">
        <f>AJ109/100*'[1]soc spen &amp; quintile fx 1910 (2)'!$D105</f>
        <v>3.7357795167151053</v>
      </c>
      <c r="AQ109" s="19">
        <f>AK109/100*'[1]soc spen &amp; quintile fx 1910 (2)'!$D105</f>
        <v>3.0902844325706043</v>
      </c>
      <c r="AR109" s="19">
        <f>AL109/100*'[1]soc spen &amp; quintile fx 1910 (2)'!$D105</f>
        <v>3.0887385054873286</v>
      </c>
      <c r="AS109" s="19">
        <f>AM109/100*'[1]soc spen &amp; quintile fx 1910 (2)'!$D105</f>
        <v>3.7155903514427679</v>
      </c>
      <c r="AT109" s="19">
        <f>AN109/100*'[1]soc spen &amp; quintile fx 1910 (2)'!$D105</f>
        <v>5.6055703697945978</v>
      </c>
      <c r="AU109" s="20">
        <f t="shared" si="28"/>
        <v>19.235963176010404</v>
      </c>
      <c r="AV109" s="19">
        <f>'[1]soc spen &amp; quintile fx 1910 (2)'!AP105-AP109</f>
        <v>9.5252776697411452</v>
      </c>
      <c r="AW109" s="19">
        <f>'[1]soc spen &amp; quintile fx 1910 (2)'!AQ105-AQ109</f>
        <v>0.42105015745210572</v>
      </c>
      <c r="AX109" s="19">
        <f>'[1]soc spen &amp; quintile fx 1910 (2)'!AR105-AR109</f>
        <v>-1.5482905070173278</v>
      </c>
      <c r="AY109" s="19">
        <f>'[1]soc spen &amp; quintile fx 1910 (2)'!AS105-AS109</f>
        <v>-3.0100618822853464</v>
      </c>
      <c r="AZ109" s="19">
        <f>'[1]soc spen &amp; quintile fx 1910 (2)'!AT105-AT109</f>
        <v>-5.387975437890578</v>
      </c>
      <c r="BA109" s="21">
        <f t="shared" si="24"/>
        <v>0</v>
      </c>
      <c r="BB109" s="22">
        <f>'[1]soc spen &amp; quintile fx 1910 (2)'!AW105</f>
        <v>0.14125431830229851</v>
      </c>
      <c r="BC109" s="22">
        <f>'[1]soc spen &amp; quintile fx 1910 (2)'!AX105</f>
        <v>0.11616328749741667</v>
      </c>
      <c r="BE109" s="13">
        <f t="shared" si="25"/>
        <v>1.814841353463871</v>
      </c>
      <c r="BF109" s="13">
        <f t="shared" si="26"/>
        <v>0.82679892955868983</v>
      </c>
      <c r="BH109" s="11">
        <v>2004</v>
      </c>
      <c r="BI109" s="46">
        <f t="shared" si="29"/>
        <v>9.5252776697411452</v>
      </c>
      <c r="BJ109" s="23">
        <f t="shared" si="30"/>
        <v>-1.5482905070173278</v>
      </c>
      <c r="BK109" s="23">
        <f t="shared" si="31"/>
        <v>-5.387975437890578</v>
      </c>
    </row>
    <row r="110" spans="1:63">
      <c r="A110" s="11">
        <v>2005</v>
      </c>
      <c r="B110" s="12" t="s">
        <v>141</v>
      </c>
      <c r="C110" s="13">
        <f>'[3]Ingresos corrientes'!C106</f>
        <v>28366624278.535675</v>
      </c>
      <c r="D110" s="13">
        <f>'[3]Ingresos corrientes'!B106</f>
        <v>49088248768</v>
      </c>
      <c r="E110" s="13"/>
      <c r="F110" s="13">
        <f>'[3]Ingresos corrientes'!D106</f>
        <v>77454873046.535675</v>
      </c>
      <c r="G110" s="13">
        <f>'[4]Rev-1800-present'!$R106</f>
        <v>25799671</v>
      </c>
      <c r="H110" s="14">
        <f t="shared" si="27"/>
        <v>0.36623421048657223</v>
      </c>
      <c r="I110" s="14">
        <f t="shared" si="27"/>
        <v>0.63376578951342777</v>
      </c>
      <c r="J110" s="14"/>
      <c r="K110" s="14"/>
      <c r="L110" s="15">
        <f t="shared" si="32"/>
        <v>129331328567.84967</v>
      </c>
      <c r="M110" s="15">
        <f t="shared" si="32"/>
        <v>275147268830.3537</v>
      </c>
      <c r="N110" s="15">
        <f t="shared" si="32"/>
        <v>400553464924.67688</v>
      </c>
      <c r="O110" s="15">
        <f t="shared" si="32"/>
        <v>632032282463.4574</v>
      </c>
      <c r="P110" s="15">
        <f t="shared" si="32"/>
        <v>1399598083067.2297</v>
      </c>
      <c r="R110" s="15">
        <f t="shared" si="33"/>
        <v>1382902583654.3167</v>
      </c>
      <c r="S110" s="15">
        <f t="shared" si="33"/>
        <v>968791025332.70581</v>
      </c>
      <c r="T110" s="15">
        <f t="shared" si="33"/>
        <v>837535961568.43677</v>
      </c>
      <c r="U110" s="15">
        <f t="shared" si="33"/>
        <v>851071798023.56689</v>
      </c>
      <c r="V110" s="15">
        <f t="shared" si="33"/>
        <v>819334061085.02795</v>
      </c>
      <c r="X110" s="15">
        <f t="shared" si="34"/>
        <v>0</v>
      </c>
      <c r="Y110" s="15">
        <f t="shared" si="34"/>
        <v>0</v>
      </c>
      <c r="Z110" s="15">
        <f t="shared" si="34"/>
        <v>0</v>
      </c>
      <c r="AA110" s="15">
        <f t="shared" si="34"/>
        <v>0</v>
      </c>
      <c r="AB110" s="15">
        <f t="shared" si="34"/>
        <v>0</v>
      </c>
      <c r="AD110" s="16">
        <f t="shared" ref="AD110:AH118" si="36">L110+R110+X110</f>
        <v>1512233912222.1663</v>
      </c>
      <c r="AE110" s="16">
        <f t="shared" si="36"/>
        <v>1243938294163.0596</v>
      </c>
      <c r="AF110" s="16">
        <f t="shared" si="36"/>
        <v>1238089426493.1138</v>
      </c>
      <c r="AG110" s="16">
        <f t="shared" si="36"/>
        <v>1483104080487.0244</v>
      </c>
      <c r="AH110" s="16">
        <f t="shared" si="36"/>
        <v>2218932144152.2578</v>
      </c>
      <c r="AJ110" s="17">
        <f t="shared" si="35"/>
        <v>19.648848579126135</v>
      </c>
      <c r="AK110" s="17">
        <f t="shared" si="35"/>
        <v>16.162813825455057</v>
      </c>
      <c r="AL110" s="17">
        <f t="shared" si="35"/>
        <v>16.086817966430026</v>
      </c>
      <c r="AM110" s="17">
        <f t="shared" si="35"/>
        <v>19.270357098229404</v>
      </c>
      <c r="AN110" s="17">
        <f t="shared" si="35"/>
        <v>28.831162530759386</v>
      </c>
      <c r="AO110" s="11">
        <v>2005</v>
      </c>
      <c r="AP110" s="19">
        <f>AJ110/100*'[1]soc spen &amp; quintile fx 1910 (2)'!$D106</f>
        <v>3.7774185262000501</v>
      </c>
      <c r="AQ110" s="19">
        <f>AK110/100*'[1]soc spen &amp; quintile fx 1910 (2)'!$D106</f>
        <v>3.1072412275931716</v>
      </c>
      <c r="AR110" s="19">
        <f>AL110/100*'[1]soc spen &amp; quintile fx 1910 (2)'!$D106</f>
        <v>3.0926313045414662</v>
      </c>
      <c r="AS110" s="19">
        <f>AM110/100*'[1]soc spen &amp; quintile fx 1910 (2)'!$D106</f>
        <v>3.7046549377286597</v>
      </c>
      <c r="AT110" s="19">
        <f>AN110/100*'[1]soc spen &amp; quintile fx 1910 (2)'!$D106</f>
        <v>5.5426844497785215</v>
      </c>
      <c r="AU110" s="20">
        <f t="shared" si="28"/>
        <v>19.224630445841868</v>
      </c>
      <c r="AV110" s="19">
        <f>'[1]soc spen &amp; quintile fx 1910 (2)'!AP106-AP110</f>
        <v>9.4837420255455154</v>
      </c>
      <c r="AW110" s="19">
        <f>'[1]soc spen &amp; quintile fx 1910 (2)'!AQ106-AQ110</f>
        <v>0.40035035055303725</v>
      </c>
      <c r="AX110" s="19">
        <f>'[1]soc spen &amp; quintile fx 1910 (2)'!AR106-AR110</f>
        <v>-1.5555208519204022</v>
      </c>
      <c r="AY110" s="19">
        <f>'[1]soc spen &amp; quintile fx 1910 (2)'!AS106-AS110</f>
        <v>-3.002145445326748</v>
      </c>
      <c r="AZ110" s="19">
        <f>'[1]soc spen &amp; quintile fx 1910 (2)'!AT106-AT110</f>
        <v>-5.3264260788514051</v>
      </c>
      <c r="BA110" s="21">
        <f t="shared" si="24"/>
        <v>0</v>
      </c>
      <c r="BB110" s="22">
        <f>'[1]soc spen &amp; quintile fx 1910 (2)'!AW106</f>
        <v>0.14069149719095009</v>
      </c>
      <c r="BC110" s="22">
        <f>'[1]soc spen &amp; quintile fx 1910 (2)'!AX106</f>
        <v>0.1159107037897022</v>
      </c>
      <c r="BE110" s="13">
        <f t="shared" si="25"/>
        <v>1.7922228367924757</v>
      </c>
      <c r="BF110" s="13">
        <f t="shared" si="26"/>
        <v>0.81871555484018455</v>
      </c>
      <c r="BH110" s="11">
        <v>2005</v>
      </c>
      <c r="BI110" s="46">
        <f t="shared" si="29"/>
        <v>9.4837420255455154</v>
      </c>
      <c r="BJ110" s="23">
        <f t="shared" si="30"/>
        <v>-1.5555208519204022</v>
      </c>
      <c r="BK110" s="23">
        <f t="shared" si="31"/>
        <v>-5.3264260788514051</v>
      </c>
    </row>
    <row r="111" spans="1:63">
      <c r="A111" s="11">
        <v>2006</v>
      </c>
      <c r="B111" s="12" t="s">
        <v>141</v>
      </c>
      <c r="C111" s="13">
        <f>'[3]Ingresos corrientes'!C107</f>
        <v>32665877664.808685</v>
      </c>
      <c r="D111" s="13">
        <f>'[3]Ingresos corrientes'!B107</f>
        <v>58556202390</v>
      </c>
      <c r="E111" s="13"/>
      <c r="F111" s="13">
        <f>'[3]Ingresos corrientes'!D107</f>
        <v>91222080054.808685</v>
      </c>
      <c r="G111" s="13">
        <f>'[4]Rev-1800-present'!$R107</f>
        <v>46835177</v>
      </c>
      <c r="H111" s="14">
        <f t="shared" si="27"/>
        <v>0.35809178704522132</v>
      </c>
      <c r="I111" s="14">
        <f t="shared" si="27"/>
        <v>0.64190821295477862</v>
      </c>
      <c r="J111" s="14"/>
      <c r="K111" s="14"/>
      <c r="L111" s="15">
        <f t="shared" si="32"/>
        <v>148932820336.37314</v>
      </c>
      <c r="M111" s="15">
        <f t="shared" si="32"/>
        <v>316848664654.80365</v>
      </c>
      <c r="N111" s="15">
        <f t="shared" si="32"/>
        <v>461261458359.19562</v>
      </c>
      <c r="O111" s="15">
        <f t="shared" si="32"/>
        <v>727823269220.77026</v>
      </c>
      <c r="P111" s="15">
        <f t="shared" si="32"/>
        <v>1611721553909.7258</v>
      </c>
      <c r="R111" s="15">
        <f t="shared" si="33"/>
        <v>1649631543321.7141</v>
      </c>
      <c r="S111" s="15">
        <f t="shared" si="33"/>
        <v>1155647731926.7959</v>
      </c>
      <c r="T111" s="15">
        <f t="shared" si="33"/>
        <v>999076693615.4198</v>
      </c>
      <c r="U111" s="15">
        <f t="shared" si="33"/>
        <v>1015223270421.0123</v>
      </c>
      <c r="V111" s="15">
        <f t="shared" si="33"/>
        <v>977364080203.06421</v>
      </c>
      <c r="X111" s="15">
        <f t="shared" si="34"/>
        <v>0</v>
      </c>
      <c r="Y111" s="15">
        <f t="shared" si="34"/>
        <v>0</v>
      </c>
      <c r="Z111" s="15">
        <f t="shared" si="34"/>
        <v>0</v>
      </c>
      <c r="AA111" s="15">
        <f t="shared" si="34"/>
        <v>0</v>
      </c>
      <c r="AB111" s="15">
        <f t="shared" si="34"/>
        <v>0</v>
      </c>
      <c r="AD111" s="16">
        <f t="shared" si="36"/>
        <v>1798564363658.0872</v>
      </c>
      <c r="AE111" s="16">
        <f t="shared" si="36"/>
        <v>1472496396581.5996</v>
      </c>
      <c r="AF111" s="16">
        <f t="shared" si="36"/>
        <v>1460338151974.6155</v>
      </c>
      <c r="AG111" s="16">
        <f t="shared" si="36"/>
        <v>1743046539641.7827</v>
      </c>
      <c r="AH111" s="16">
        <f t="shared" si="36"/>
        <v>2589085634112.79</v>
      </c>
      <c r="AJ111" s="17">
        <f t="shared" si="35"/>
        <v>19.843969713331919</v>
      </c>
      <c r="AK111" s="17">
        <f t="shared" si="35"/>
        <v>16.246387667397649</v>
      </c>
      <c r="AL111" s="17">
        <f t="shared" si="35"/>
        <v>16.112242989218014</v>
      </c>
      <c r="AM111" s="17">
        <f t="shared" si="35"/>
        <v>19.231428933257245</v>
      </c>
      <c r="AN111" s="17">
        <f t="shared" si="35"/>
        <v>28.565970696795173</v>
      </c>
      <c r="AO111" s="11">
        <v>2006</v>
      </c>
      <c r="AP111" s="19">
        <f>AJ111/100*'[1]soc spen &amp; quintile fx 1910 (2)'!$D107</f>
        <v>3.9797804576603335</v>
      </c>
      <c r="AQ111" s="19">
        <f>AK111/100*'[1]soc spen &amp; quintile fx 1910 (2)'!$D107</f>
        <v>3.2582722650924021</v>
      </c>
      <c r="AR111" s="19">
        <f>AL111/100*'[1]soc spen &amp; quintile fx 1910 (2)'!$D107</f>
        <v>3.2313690609235421</v>
      </c>
      <c r="AS111" s="19">
        <f>AM111/100*'[1]soc spen &amp; quintile fx 1910 (2)'!$D107</f>
        <v>3.8569331714934223</v>
      </c>
      <c r="AT111" s="19">
        <f>AN111/100*'[1]soc spen &amp; quintile fx 1910 (2)'!$D107</f>
        <v>5.7290095467553792</v>
      </c>
      <c r="AU111" s="20">
        <f t="shared" si="28"/>
        <v>20.05536450192508</v>
      </c>
      <c r="AV111" s="19">
        <f>'[1]soc spen &amp; quintile fx 1910 (2)'!AP107-AP111</f>
        <v>9.7641429048752926</v>
      </c>
      <c r="AW111" s="19">
        <f>'[1]soc spen &amp; quintile fx 1910 (2)'!AQ107-AQ111</f>
        <v>0.42965091910234321</v>
      </c>
      <c r="AX111" s="19">
        <f>'[1]soc spen &amp; quintile fx 1910 (2)'!AR107-AR111</f>
        <v>-1.5967681741576374</v>
      </c>
      <c r="AY111" s="19">
        <f>'[1]soc spen &amp; quintile fx 1910 (2)'!AS107-AS111</f>
        <v>-3.1022284859594613</v>
      </c>
      <c r="AZ111" s="19">
        <f>'[1]soc spen &amp; quintile fx 1910 (2)'!AT107-AT111</f>
        <v>-5.4947971638605377</v>
      </c>
      <c r="BA111" s="21">
        <f t="shared" si="24"/>
        <v>0</v>
      </c>
      <c r="BB111" s="22">
        <f>'[1]soc spen &amp; quintile fx 1910 (2)'!AW107</f>
        <v>0.14328414036177109</v>
      </c>
      <c r="BC111" s="22">
        <f>'[1]soc spen &amp; quintile fx 1910 (2)'!AX107</f>
        <v>0.11893262525179972</v>
      </c>
      <c r="BE111" s="13">
        <f t="shared" si="25"/>
        <v>1.7729356934295826</v>
      </c>
      <c r="BF111" s="13">
        <f t="shared" si="26"/>
        <v>0.81194656220389261</v>
      </c>
      <c r="BH111" s="11">
        <v>2006</v>
      </c>
      <c r="BI111" s="46">
        <f t="shared" si="29"/>
        <v>9.7641429048752926</v>
      </c>
      <c r="BJ111" s="23">
        <f t="shared" si="30"/>
        <v>-1.5967681741576374</v>
      </c>
      <c r="BK111" s="23">
        <f t="shared" si="31"/>
        <v>-5.4947971638605377</v>
      </c>
    </row>
    <row r="112" spans="1:63">
      <c r="A112" s="11">
        <v>2007</v>
      </c>
      <c r="B112" s="12" t="s">
        <v>141</v>
      </c>
      <c r="C112" s="13">
        <f>'[3]Ingresos corrientes'!C108</f>
        <v>35117938406.719749</v>
      </c>
      <c r="D112" s="13">
        <f>'[3]Ingresos corrientes'!B108</f>
        <v>66925279706</v>
      </c>
      <c r="E112" s="13"/>
      <c r="F112" s="13">
        <f>'[3]Ingresos corrientes'!D108</f>
        <v>100717273690</v>
      </c>
      <c r="G112" s="13">
        <f>'[4]Rev-1800-present'!$R108</f>
        <v>76363458</v>
      </c>
      <c r="H112" s="14">
        <f t="shared" si="27"/>
        <v>0.34867840560110924</v>
      </c>
      <c r="I112" s="14">
        <f t="shared" si="27"/>
        <v>0.66448660943693583</v>
      </c>
      <c r="J112" s="14"/>
      <c r="K112" s="14"/>
      <c r="L112" s="15">
        <f t="shared" si="32"/>
        <v>160112447152.96225</v>
      </c>
      <c r="M112" s="15">
        <f t="shared" si="32"/>
        <v>340632877027.70386</v>
      </c>
      <c r="N112" s="15">
        <f t="shared" si="32"/>
        <v>495886002215.17511</v>
      </c>
      <c r="O112" s="15">
        <f t="shared" si="32"/>
        <v>782457247949.84204</v>
      </c>
      <c r="P112" s="15">
        <f t="shared" si="32"/>
        <v>1732705266326.2915</v>
      </c>
      <c r="R112" s="15">
        <f t="shared" si="33"/>
        <v>1885403218489.801</v>
      </c>
      <c r="S112" s="15">
        <f t="shared" si="33"/>
        <v>1320817343749.2849</v>
      </c>
      <c r="T112" s="15">
        <f t="shared" si="33"/>
        <v>1141868571370.6106</v>
      </c>
      <c r="U112" s="15">
        <f t="shared" si="33"/>
        <v>1160322878940.1404</v>
      </c>
      <c r="V112" s="15">
        <f t="shared" si="33"/>
        <v>1117052707867.5105</v>
      </c>
      <c r="X112" s="15">
        <f t="shared" si="34"/>
        <v>0</v>
      </c>
      <c r="Y112" s="15">
        <f t="shared" si="34"/>
        <v>0</v>
      </c>
      <c r="Z112" s="15">
        <f t="shared" si="34"/>
        <v>0</v>
      </c>
      <c r="AA112" s="15">
        <f t="shared" si="34"/>
        <v>0</v>
      </c>
      <c r="AB112" s="15">
        <f t="shared" si="34"/>
        <v>0</v>
      </c>
      <c r="AD112" s="16">
        <f t="shared" si="36"/>
        <v>2045515665642.7632</v>
      </c>
      <c r="AE112" s="16">
        <f t="shared" si="36"/>
        <v>1661450220776.9888</v>
      </c>
      <c r="AF112" s="16">
        <f t="shared" si="36"/>
        <v>1637754573585.7856</v>
      </c>
      <c r="AG112" s="16">
        <f t="shared" si="36"/>
        <v>1942780126889.9824</v>
      </c>
      <c r="AH112" s="16">
        <f t="shared" si="36"/>
        <v>2849757974193.8018</v>
      </c>
      <c r="AJ112" s="17">
        <f t="shared" si="35"/>
        <v>20.178193673526643</v>
      </c>
      <c r="AK112" s="17">
        <f t="shared" si="35"/>
        <v>16.38954171647817</v>
      </c>
      <c r="AL112" s="17">
        <f t="shared" si="35"/>
        <v>16.155793637069838</v>
      </c>
      <c r="AM112" s="17">
        <f t="shared" si="35"/>
        <v>19.164748686070972</v>
      </c>
      <c r="AN112" s="17">
        <f t="shared" si="35"/>
        <v>28.111722286854395</v>
      </c>
      <c r="AO112" s="11">
        <v>2007</v>
      </c>
      <c r="AP112" s="19">
        <f>AJ112/100*'[1]soc spen &amp; quintile fx 1910 (2)'!$D108</f>
        <v>4.4116905838229643</v>
      </c>
      <c r="AQ112" s="19">
        <f>AK112/100*'[1]soc spen &amp; quintile fx 1910 (2)'!$D108</f>
        <v>3.5833528032107149</v>
      </c>
      <c r="AR112" s="19">
        <f>AL112/100*'[1]soc spen &amp; quintile fx 1910 (2)'!$D108</f>
        <v>3.5322469303264938</v>
      </c>
      <c r="AS112" s="19">
        <f>AM112/100*'[1]soc spen &amp; quintile fx 1910 (2)'!$D108</f>
        <v>4.1901144714751766</v>
      </c>
      <c r="AT112" s="19">
        <f>AN112/100*'[1]soc spen &amp; quintile fx 1910 (2)'!$D108</f>
        <v>6.1462498831435823</v>
      </c>
      <c r="AU112" s="20">
        <f t="shared" si="28"/>
        <v>21.863654671978932</v>
      </c>
      <c r="AV112" s="19">
        <f>'[1]soc spen &amp; quintile fx 1910 (2)'!AP108-AP112</f>
        <v>10.591668708601777</v>
      </c>
      <c r="AW112" s="19">
        <f>'[1]soc spen &amp; quintile fx 1910 (2)'!AQ108-AQ112</f>
        <v>0.42975756332367476</v>
      </c>
      <c r="AX112" s="19">
        <f>'[1]soc spen &amp; quintile fx 1910 (2)'!AR108-AR112</f>
        <v>-1.757499679651009</v>
      </c>
      <c r="AY112" s="19">
        <f>'[1]soc spen &amp; quintile fx 1910 (2)'!AS108-AS112</f>
        <v>-3.3715337258133609</v>
      </c>
      <c r="AZ112" s="19">
        <f>'[1]soc spen &amp; quintile fx 1910 (2)'!AT108-AT112</f>
        <v>-5.892392866461087</v>
      </c>
      <c r="BA112" s="21">
        <f t="shared" si="24"/>
        <v>0</v>
      </c>
      <c r="BB112" s="22">
        <f>'[1]soc spen &amp; quintile fx 1910 (2)'!AW108</f>
        <v>0.14303840537624438</v>
      </c>
      <c r="BC112" s="22">
        <f>'[1]soc spen &amp; quintile fx 1910 (2)'!AX108</f>
        <v>0.11828999200009575</v>
      </c>
      <c r="BE112" s="13">
        <f t="shared" si="25"/>
        <v>1.7400396983501576</v>
      </c>
      <c r="BF112" s="13">
        <f t="shared" si="26"/>
        <v>0.80065608936373189</v>
      </c>
      <c r="BH112" s="11">
        <v>2007</v>
      </c>
      <c r="BI112" s="46">
        <f t="shared" si="29"/>
        <v>10.591668708601777</v>
      </c>
      <c r="BJ112" s="23">
        <f t="shared" si="30"/>
        <v>-1.757499679651009</v>
      </c>
      <c r="BK112" s="23">
        <f t="shared" si="31"/>
        <v>-5.892392866461087</v>
      </c>
    </row>
    <row r="113" spans="1:63">
      <c r="A113" s="11">
        <v>2008</v>
      </c>
      <c r="B113" s="12" t="s">
        <v>141</v>
      </c>
      <c r="C113" s="13">
        <f>'[3]Ingresos corrientes'!C109</f>
        <v>46345603950.145813</v>
      </c>
      <c r="D113" s="13">
        <f>'[3]Ingresos corrientes'!B109</f>
        <v>72028419327</v>
      </c>
      <c r="E113" s="13"/>
      <c r="F113" s="13">
        <f>'[3]Ingresos corrientes'!D109</f>
        <v>122505083436</v>
      </c>
      <c r="G113" s="13">
        <f>'[4]Rev-1800-present'!$R109</f>
        <v>152993865</v>
      </c>
      <c r="H113" s="14">
        <f t="shared" si="27"/>
        <v>0.37831576168313064</v>
      </c>
      <c r="I113" s="14">
        <f t="shared" si="27"/>
        <v>0.58796269760209263</v>
      </c>
      <c r="J113" s="14"/>
      <c r="K113" s="14"/>
      <c r="L113" s="15">
        <f t="shared" si="32"/>
        <v>211302496669.9053</v>
      </c>
      <c r="M113" s="15">
        <f t="shared" si="32"/>
        <v>449537675825.06793</v>
      </c>
      <c r="N113" s="15">
        <f t="shared" si="32"/>
        <v>654427261558.38489</v>
      </c>
      <c r="O113" s="15">
        <f t="shared" si="32"/>
        <v>1032619093450.6986</v>
      </c>
      <c r="P113" s="15">
        <f t="shared" si="32"/>
        <v>2286673867510.5244</v>
      </c>
      <c r="R113" s="15">
        <f t="shared" si="33"/>
        <v>2029167666066.3066</v>
      </c>
      <c r="S113" s="15">
        <f t="shared" si="33"/>
        <v>1421531384073.074</v>
      </c>
      <c r="T113" s="15">
        <f t="shared" si="33"/>
        <v>1228937535058.6865</v>
      </c>
      <c r="U113" s="15">
        <f t="shared" si="33"/>
        <v>1248799007582.175</v>
      </c>
      <c r="V113" s="15">
        <f t="shared" si="33"/>
        <v>1202229429687.8149</v>
      </c>
      <c r="X113" s="15">
        <f t="shared" si="34"/>
        <v>0</v>
      </c>
      <c r="Y113" s="15">
        <f t="shared" si="34"/>
        <v>0</v>
      </c>
      <c r="Z113" s="15">
        <f t="shared" si="34"/>
        <v>0</v>
      </c>
      <c r="AA113" s="15">
        <f t="shared" si="34"/>
        <v>0</v>
      </c>
      <c r="AB113" s="15">
        <f t="shared" si="34"/>
        <v>0</v>
      </c>
      <c r="AD113" s="16">
        <f t="shared" si="36"/>
        <v>2240470162736.2119</v>
      </c>
      <c r="AE113" s="16">
        <f t="shared" si="36"/>
        <v>1871069059898.1418</v>
      </c>
      <c r="AF113" s="16">
        <f t="shared" si="36"/>
        <v>1883364796617.0713</v>
      </c>
      <c r="AG113" s="16">
        <f t="shared" si="36"/>
        <v>2281418101032.8735</v>
      </c>
      <c r="AH113" s="16">
        <f t="shared" si="36"/>
        <v>3488903297198.3394</v>
      </c>
      <c r="AJ113" s="17">
        <f t="shared" si="35"/>
        <v>19.043155428258654</v>
      </c>
      <c r="AK113" s="17">
        <f t="shared" si="35"/>
        <v>15.903384707936072</v>
      </c>
      <c r="AL113" s="17">
        <f t="shared" si="35"/>
        <v>16.00789385487225</v>
      </c>
      <c r="AM113" s="17">
        <f t="shared" si="35"/>
        <v>19.391197534071729</v>
      </c>
      <c r="AN113" s="17">
        <f t="shared" si="35"/>
        <v>29.654368474861293</v>
      </c>
      <c r="AO113" s="11">
        <v>2008</v>
      </c>
      <c r="AP113" s="19">
        <f>AJ113/100*'[1]soc spen &amp; quintile fx 1910 (2)'!$D109</f>
        <v>4.1844482361181701</v>
      </c>
      <c r="AQ113" s="19">
        <f>AK113/100*'[1]soc spen &amp; quintile fx 1910 (2)'!$D109</f>
        <v>3.4945306380622743</v>
      </c>
      <c r="AR113" s="19">
        <f>AL113/100*'[1]soc spen &amp; quintile fx 1910 (2)'!$D109</f>
        <v>3.5174949580880601</v>
      </c>
      <c r="AS113" s="19">
        <f>AM113/100*'[1]soc spen &amp; quintile fx 1910 (2)'!$D109</f>
        <v>4.2609252769768107</v>
      </c>
      <c r="AT113" s="19">
        <f>AN113/100*'[1]soc spen &amp; quintile fx 1910 (2)'!$D109</f>
        <v>6.5161034013142221</v>
      </c>
      <c r="AU113" s="20">
        <f t="shared" si="28"/>
        <v>21.973502510559538</v>
      </c>
      <c r="AV113" s="19">
        <f>'[1]soc spen &amp; quintile fx 1910 (2)'!AP109-AP113</f>
        <v>10.648791135455921</v>
      </c>
      <c r="AW113" s="19">
        <f>'[1]soc spen &amp; quintile fx 1910 (2)'!AQ109-AQ113</f>
        <v>0.61284577270221252</v>
      </c>
      <c r="AX113" s="19">
        <f>'[1]soc spen &amp; quintile fx 1910 (2)'!AR109-AR113</f>
        <v>-1.65051853127384</v>
      </c>
      <c r="AY113" s="19">
        <f>'[1]soc spen &amp; quintile fx 1910 (2)'!AS109-AS113</f>
        <v>-3.3755649956436811</v>
      </c>
      <c r="AZ113" s="19">
        <f>'[1]soc spen &amp; quintile fx 1910 (2)'!AT109-AT113</f>
        <v>-6.2355533812406181</v>
      </c>
      <c r="BA113" s="21">
        <f t="shared" si="24"/>
        <v>0</v>
      </c>
      <c r="BB113" s="22">
        <f>'[1]soc spen &amp; quintile fx 1910 (2)'!AW109</f>
        <v>0.15026971741273157</v>
      </c>
      <c r="BC113" s="22">
        <f>'[1]soc spen &amp; quintile fx 1910 (2)'!AX109</f>
        <v>0.12586437662376226</v>
      </c>
      <c r="BE113" s="13">
        <f t="shared" si="25"/>
        <v>1.8524840771501945</v>
      </c>
      <c r="BF113" s="13">
        <f t="shared" si="26"/>
        <v>0.84061141627388625</v>
      </c>
      <c r="BH113" s="11">
        <v>2008</v>
      </c>
      <c r="BI113" s="46">
        <f t="shared" si="29"/>
        <v>10.648791135455921</v>
      </c>
      <c r="BJ113" s="23">
        <f t="shared" si="30"/>
        <v>-1.65051853127384</v>
      </c>
      <c r="BK113" s="23">
        <f t="shared" si="31"/>
        <v>-6.2355533812406181</v>
      </c>
    </row>
    <row r="114" spans="1:63">
      <c r="A114" s="11">
        <v>2009</v>
      </c>
      <c r="B114" s="12" t="s">
        <v>141</v>
      </c>
      <c r="C114" s="13">
        <f>'[3]Ingresos corrientes'!C110</f>
        <v>50813488698.602814</v>
      </c>
      <c r="D114" s="13">
        <f>'[3]Ingresos corrientes'!B110</f>
        <v>76830326652.99762</v>
      </c>
      <c r="E114" s="13"/>
      <c r="F114" s="13">
        <f>'[3]Ingresos corrientes'!D110</f>
        <v>134805947050</v>
      </c>
      <c r="G114" s="13">
        <f>'[4]Rev-1800-present'!$R110</f>
        <v>966592014</v>
      </c>
      <c r="H114" s="14">
        <f t="shared" si="27"/>
        <v>0.37693803434173356</v>
      </c>
      <c r="I114" s="14">
        <f t="shared" si="27"/>
        <v>0.56993276880063004</v>
      </c>
      <c r="J114" s="14"/>
      <c r="K114" s="14"/>
      <c r="L114" s="15">
        <f t="shared" si="32"/>
        <v>231672825713.36545</v>
      </c>
      <c r="M114" s="15">
        <f t="shared" si="32"/>
        <v>492874742439.54474</v>
      </c>
      <c r="N114" s="15">
        <f t="shared" si="32"/>
        <v>717516429282.6084</v>
      </c>
      <c r="O114" s="15">
        <f t="shared" si="32"/>
        <v>1132167328997.6292</v>
      </c>
      <c r="P114" s="15">
        <f t="shared" si="32"/>
        <v>2507117543427.1333</v>
      </c>
      <c r="R114" s="15">
        <f t="shared" si="33"/>
        <v>2164445868370.3906</v>
      </c>
      <c r="S114" s="15">
        <f t="shared" si="33"/>
        <v>1516300393737.531</v>
      </c>
      <c r="T114" s="15">
        <f t="shared" si="33"/>
        <v>1310866920819.6157</v>
      </c>
      <c r="U114" s="15">
        <f t="shared" si="33"/>
        <v>1332052495014.4553</v>
      </c>
      <c r="V114" s="15">
        <f t="shared" si="33"/>
        <v>1282378270379.9756</v>
      </c>
      <c r="X114" s="15">
        <f t="shared" si="34"/>
        <v>0</v>
      </c>
      <c r="Y114" s="15">
        <f t="shared" si="34"/>
        <v>0</v>
      </c>
      <c r="Z114" s="15">
        <f t="shared" si="34"/>
        <v>0</v>
      </c>
      <c r="AA114" s="15">
        <f t="shared" si="34"/>
        <v>0</v>
      </c>
      <c r="AB114" s="15">
        <f t="shared" si="34"/>
        <v>0</v>
      </c>
      <c r="AD114" s="16">
        <f t="shared" si="36"/>
        <v>2396118694083.7559</v>
      </c>
      <c r="AE114" s="16">
        <f t="shared" si="36"/>
        <v>2009175136177.0757</v>
      </c>
      <c r="AF114" s="16">
        <f t="shared" si="36"/>
        <v>2028383350102.2241</v>
      </c>
      <c r="AG114" s="16">
        <f t="shared" si="36"/>
        <v>2464219824012.0845</v>
      </c>
      <c r="AH114" s="16">
        <f t="shared" si="36"/>
        <v>3789495813807.1089</v>
      </c>
      <c r="AJ114" s="17">
        <f t="shared" si="35"/>
        <v>18.885824128105249</v>
      </c>
      <c r="AK114" s="17">
        <f t="shared" si="35"/>
        <v>15.835996922060577</v>
      </c>
      <c r="AL114" s="17">
        <f t="shared" si="35"/>
        <v>15.987392990586343</v>
      </c>
      <c r="AM114" s="17">
        <f t="shared" si="35"/>
        <v>19.422586336892014</v>
      </c>
      <c r="AN114" s="17">
        <f t="shared" si="35"/>
        <v>29.868199622355814</v>
      </c>
      <c r="AO114" s="11">
        <v>2009</v>
      </c>
      <c r="AP114" s="19">
        <f>AJ114/100*'[1]soc spen &amp; quintile fx 1910 (2)'!$D110</f>
        <v>0</v>
      </c>
      <c r="AQ114" s="19">
        <f>AK114/100*'[1]soc spen &amp; quintile fx 1910 (2)'!$D110</f>
        <v>0</v>
      </c>
      <c r="AR114" s="19">
        <f>AL114/100*'[1]soc spen &amp; quintile fx 1910 (2)'!$D110</f>
        <v>0</v>
      </c>
      <c r="AS114" s="19">
        <f>AM114/100*'[1]soc spen &amp; quintile fx 1910 (2)'!$D110</f>
        <v>0</v>
      </c>
      <c r="AT114" s="19">
        <f>AN114/100*'[1]soc spen &amp; quintile fx 1910 (2)'!$D110</f>
        <v>0</v>
      </c>
      <c r="AU114" s="20">
        <f t="shared" si="28"/>
        <v>0</v>
      </c>
      <c r="AV114" s="19">
        <f>'[1]soc spen &amp; quintile fx 1910 (2)'!AP110-AP114</f>
        <v>0</v>
      </c>
      <c r="AW114" s="19">
        <f>'[1]soc spen &amp; quintile fx 1910 (2)'!AQ110-AQ114</f>
        <v>0</v>
      </c>
      <c r="AX114" s="19">
        <f>'[1]soc spen &amp; quintile fx 1910 (2)'!AR110-AR114</f>
        <v>0</v>
      </c>
      <c r="AY114" s="19">
        <f>'[1]soc spen &amp; quintile fx 1910 (2)'!AS110-AS114</f>
        <v>0</v>
      </c>
      <c r="AZ114" s="19">
        <f>'[1]soc spen &amp; quintile fx 1910 (2)'!AT110-AT114</f>
        <v>0</v>
      </c>
      <c r="BA114" s="21">
        <f t="shared" si="24"/>
        <v>0</v>
      </c>
      <c r="BB114" s="22">
        <f>'[1]soc spen &amp; quintile fx 1910 (2)'!AW110</f>
        <v>0</v>
      </c>
      <c r="BC114" s="22">
        <f>'[1]soc spen &amp; quintile fx 1910 (2)'!AX110</f>
        <v>0</v>
      </c>
      <c r="BE114" s="13" t="e">
        <f t="shared" si="25"/>
        <v>#DIV/0!</v>
      </c>
      <c r="BF114" s="13" t="e">
        <f t="shared" si="26"/>
        <v>#DIV/0!</v>
      </c>
    </row>
    <row r="115" spans="1:63">
      <c r="A115" s="11">
        <v>2010</v>
      </c>
      <c r="B115" s="12" t="s">
        <v>141</v>
      </c>
      <c r="C115" s="13">
        <f>'[3]Ingresos corrientes'!C111</f>
        <v>54114100000</v>
      </c>
      <c r="D115" s="13">
        <f>F115-C115</f>
        <v>99024549043</v>
      </c>
      <c r="E115" s="13"/>
      <c r="F115" s="13">
        <f>'[3]Ingresos corrientes'!D111</f>
        <v>153138649043</v>
      </c>
      <c r="G115" s="13">
        <f>'[4]Rev-1800-present'!$R111</f>
        <v>3141278408</v>
      </c>
      <c r="H115" s="14">
        <f t="shared" si="27"/>
        <v>0.3533667061722951</v>
      </c>
      <c r="I115" s="14">
        <f t="shared" si="27"/>
        <v>0.64663329382770496</v>
      </c>
      <c r="J115" s="14"/>
      <c r="K115" s="14"/>
      <c r="L115" s="15">
        <f t="shared" si="32"/>
        <v>246721230504.30002</v>
      </c>
      <c r="M115" s="15">
        <f t="shared" si="32"/>
        <v>524889626414.90771</v>
      </c>
      <c r="N115" s="15">
        <f t="shared" si="32"/>
        <v>764123007497.99976</v>
      </c>
      <c r="O115" s="15">
        <f t="shared" si="32"/>
        <v>1205707728936.061</v>
      </c>
      <c r="P115" s="15">
        <f t="shared" si="32"/>
        <v>2669968406646.7314</v>
      </c>
      <c r="R115" s="15">
        <f t="shared" si="33"/>
        <v>2789696274641.5713</v>
      </c>
      <c r="S115" s="15">
        <f t="shared" si="33"/>
        <v>1954318942072.6489</v>
      </c>
      <c r="T115" s="15">
        <f t="shared" si="33"/>
        <v>1689541244251.4175</v>
      </c>
      <c r="U115" s="15">
        <f t="shared" si="33"/>
        <v>1716846763077.8059</v>
      </c>
      <c r="V115" s="15">
        <f t="shared" si="33"/>
        <v>1652822986168.6377</v>
      </c>
      <c r="X115" s="15">
        <f t="shared" si="34"/>
        <v>0</v>
      </c>
      <c r="Y115" s="15">
        <f t="shared" si="34"/>
        <v>0</v>
      </c>
      <c r="Z115" s="15">
        <f t="shared" si="34"/>
        <v>0</v>
      </c>
      <c r="AA115" s="15">
        <f t="shared" si="34"/>
        <v>0</v>
      </c>
      <c r="AB115" s="15">
        <f t="shared" si="34"/>
        <v>0</v>
      </c>
      <c r="AD115" s="16">
        <f t="shared" si="36"/>
        <v>3036417505145.8711</v>
      </c>
      <c r="AE115" s="16">
        <f t="shared" si="36"/>
        <v>2479208568487.5566</v>
      </c>
      <c r="AF115" s="16">
        <f t="shared" si="36"/>
        <v>2453664251749.417</v>
      </c>
      <c r="AG115" s="16">
        <f t="shared" si="36"/>
        <v>2922554492013.8672</v>
      </c>
      <c r="AH115" s="16">
        <f t="shared" si="36"/>
        <v>4322791392815.3691</v>
      </c>
      <c r="AJ115" s="17">
        <f t="shared" si="35"/>
        <v>19.957213982598049</v>
      </c>
      <c r="AK115" s="17">
        <f t="shared" si="35"/>
        <v>16.294892196130913</v>
      </c>
      <c r="AL115" s="17">
        <f t="shared" si="35"/>
        <v>16.12699914640427</v>
      </c>
      <c r="AM115" s="17">
        <f t="shared" si="35"/>
        <v>19.208835831725281</v>
      </c>
      <c r="AN115" s="17">
        <f t="shared" si="35"/>
        <v>28.412058843141491</v>
      </c>
      <c r="AO115" s="11">
        <v>2010</v>
      </c>
      <c r="AP115" s="19">
        <f>AJ115/100*'[1]soc spen &amp; quintile fx 1910 (2)'!$D111</f>
        <v>0</v>
      </c>
      <c r="AQ115" s="19">
        <f>AK115/100*'[1]soc spen &amp; quintile fx 1910 (2)'!$D111</f>
        <v>0</v>
      </c>
      <c r="AR115" s="19">
        <f>AL115/100*'[1]soc spen &amp; quintile fx 1910 (2)'!$D111</f>
        <v>0</v>
      </c>
      <c r="AS115" s="19">
        <f>AM115/100*'[1]soc spen &amp; quintile fx 1910 (2)'!$D111</f>
        <v>0</v>
      </c>
      <c r="AT115" s="19">
        <f>AN115/100*'[1]soc spen &amp; quintile fx 1910 (2)'!$D111</f>
        <v>0</v>
      </c>
      <c r="AU115" s="20">
        <f t="shared" si="28"/>
        <v>0</v>
      </c>
      <c r="AV115" s="19">
        <f>'[1]soc spen &amp; quintile fx 1910 (2)'!AP111-AP115</f>
        <v>0</v>
      </c>
      <c r="AW115" s="19">
        <f>'[1]soc spen &amp; quintile fx 1910 (2)'!AQ111-AQ115</f>
        <v>0</v>
      </c>
      <c r="AX115" s="19">
        <f>'[1]soc spen &amp; quintile fx 1910 (2)'!AR111-AR115</f>
        <v>0</v>
      </c>
      <c r="AY115" s="19">
        <f>'[1]soc spen &amp; quintile fx 1910 (2)'!AS111-AS115</f>
        <v>0</v>
      </c>
      <c r="AZ115" s="19">
        <f>'[1]soc spen &amp; quintile fx 1910 (2)'!AT111-AT115</f>
        <v>0</v>
      </c>
      <c r="BA115" s="21">
        <f t="shared" si="24"/>
        <v>0</v>
      </c>
      <c r="BB115" s="22">
        <f>'[1]soc spen &amp; quintile fx 1910 (2)'!AW111</f>
        <v>0</v>
      </c>
      <c r="BC115" s="22">
        <f>'[1]soc spen &amp; quintile fx 1910 (2)'!AX111</f>
        <v>0</v>
      </c>
      <c r="BE115" s="13" t="e">
        <f t="shared" si="25"/>
        <v>#DIV/0!</v>
      </c>
      <c r="BF115" s="13" t="e">
        <f t="shared" si="26"/>
        <v>#DIV/0!</v>
      </c>
    </row>
    <row r="116" spans="1:63">
      <c r="A116" s="11">
        <v>2011</v>
      </c>
      <c r="B116" s="12" t="s">
        <v>141</v>
      </c>
      <c r="C116" s="13">
        <f>'[3]Ingresos corrientes'!C112</f>
        <v>61902000000</v>
      </c>
      <c r="D116" s="13">
        <f>F116-C116</f>
        <v>113226582728</v>
      </c>
      <c r="E116" s="13"/>
      <c r="F116" s="13">
        <f>'[3]Ingresos corrientes'!D112</f>
        <v>175128582728</v>
      </c>
      <c r="G116" s="13">
        <f>'[4]Rev-1800-present'!$R112</f>
        <v>8150526721</v>
      </c>
      <c r="H116" s="14">
        <f t="shared" si="27"/>
        <v>0.35346600215535778</v>
      </c>
      <c r="I116" s="14">
        <f t="shared" si="27"/>
        <v>0.64653399784464227</v>
      </c>
      <c r="J116" s="14"/>
      <c r="K116" s="14"/>
      <c r="L116" s="15">
        <f t="shared" si="32"/>
        <v>282228432343.45911</v>
      </c>
      <c r="M116" s="15">
        <f t="shared" si="32"/>
        <v>600429789173.90515</v>
      </c>
      <c r="N116" s="15">
        <f t="shared" si="32"/>
        <v>874092748657.76538</v>
      </c>
      <c r="O116" s="15">
        <f t="shared" si="32"/>
        <v>1379228700774.8452</v>
      </c>
      <c r="P116" s="15">
        <f t="shared" si="32"/>
        <v>3054220329050.0249</v>
      </c>
      <c r="R116" s="15">
        <f t="shared" si="33"/>
        <v>3189792622933.6948</v>
      </c>
      <c r="S116" s="15">
        <f t="shared" si="33"/>
        <v>2234606039714.4365</v>
      </c>
      <c r="T116" s="15">
        <f t="shared" si="33"/>
        <v>1931854103991.238</v>
      </c>
      <c r="U116" s="15">
        <f t="shared" si="33"/>
        <v>1963075761814.5371</v>
      </c>
      <c r="V116" s="15">
        <f t="shared" si="33"/>
        <v>1889869738229.2432</v>
      </c>
      <c r="X116" s="15">
        <f t="shared" si="34"/>
        <v>0</v>
      </c>
      <c r="Y116" s="15">
        <f t="shared" si="34"/>
        <v>0</v>
      </c>
      <c r="Z116" s="15">
        <f t="shared" si="34"/>
        <v>0</v>
      </c>
      <c r="AA116" s="15">
        <f t="shared" si="34"/>
        <v>0</v>
      </c>
      <c r="AB116" s="15">
        <f t="shared" si="34"/>
        <v>0</v>
      </c>
      <c r="AD116" s="16">
        <f t="shared" si="36"/>
        <v>3472021055277.1538</v>
      </c>
      <c r="AE116" s="16">
        <f t="shared" si="36"/>
        <v>2835035828888.3418</v>
      </c>
      <c r="AF116" s="16">
        <f t="shared" si="36"/>
        <v>2805946852649.0034</v>
      </c>
      <c r="AG116" s="16">
        <f t="shared" si="36"/>
        <v>3342304462589.3823</v>
      </c>
      <c r="AH116" s="16">
        <f t="shared" si="36"/>
        <v>4944090067279.2676</v>
      </c>
      <c r="AJ116" s="17">
        <f t="shared" si="35"/>
        <v>19.954834081391628</v>
      </c>
      <c r="AK116" s="17">
        <f t="shared" si="35"/>
        <v>16.293872842240454</v>
      </c>
      <c r="AL116" s="17">
        <f t="shared" si="35"/>
        <v>16.126689036263446</v>
      </c>
      <c r="AM116" s="17">
        <f t="shared" si="35"/>
        <v>19.209310640295644</v>
      </c>
      <c r="AN116" s="17">
        <f t="shared" si="35"/>
        <v>28.415293399808821</v>
      </c>
      <c r="AO116" s="11">
        <v>2011</v>
      </c>
      <c r="AP116" s="19">
        <f>AJ116/100*'[1]soc spen &amp; quintile fx 1910 (2)'!$D112</f>
        <v>0</v>
      </c>
      <c r="AQ116" s="19">
        <f>AK116/100*'[1]soc spen &amp; quintile fx 1910 (2)'!$D112</f>
        <v>0</v>
      </c>
      <c r="AR116" s="19">
        <f>AL116/100*'[1]soc spen &amp; quintile fx 1910 (2)'!$D112</f>
        <v>0</v>
      </c>
      <c r="AS116" s="19">
        <f>AM116/100*'[1]soc spen &amp; quintile fx 1910 (2)'!$D112</f>
        <v>0</v>
      </c>
      <c r="AT116" s="19">
        <f>AN116/100*'[1]soc spen &amp; quintile fx 1910 (2)'!$D112</f>
        <v>0</v>
      </c>
      <c r="AU116" s="20">
        <f t="shared" si="28"/>
        <v>0</v>
      </c>
      <c r="AV116" s="19">
        <f>'[1]soc spen &amp; quintile fx 1910 (2)'!AP112-AP116</f>
        <v>0</v>
      </c>
      <c r="AW116" s="19">
        <f>'[1]soc spen &amp; quintile fx 1910 (2)'!AQ112-AQ116</f>
        <v>0</v>
      </c>
      <c r="AX116" s="19">
        <f>'[1]soc spen &amp; quintile fx 1910 (2)'!AR112-AR116</f>
        <v>0</v>
      </c>
      <c r="AY116" s="19">
        <f>'[1]soc spen &amp; quintile fx 1910 (2)'!AS112-AS116</f>
        <v>0</v>
      </c>
      <c r="AZ116" s="19">
        <f>'[1]soc spen &amp; quintile fx 1910 (2)'!AT112-AT116</f>
        <v>0</v>
      </c>
      <c r="BA116" s="21">
        <f t="shared" si="24"/>
        <v>0</v>
      </c>
      <c r="BB116" s="22">
        <f>'[1]soc spen &amp; quintile fx 1910 (2)'!AW112</f>
        <v>0</v>
      </c>
      <c r="BC116" s="22">
        <f>'[1]soc spen &amp; quintile fx 1910 (2)'!AX112</f>
        <v>0</v>
      </c>
      <c r="BE116" s="13" t="e">
        <f t="shared" si="25"/>
        <v>#DIV/0!</v>
      </c>
      <c r="BF116" s="13" t="e">
        <f t="shared" si="26"/>
        <v>#DIV/0!</v>
      </c>
    </row>
    <row r="117" spans="1:63">
      <c r="A117" s="11">
        <v>2012</v>
      </c>
      <c r="B117" s="12" t="s">
        <v>141</v>
      </c>
      <c r="C117" s="13">
        <f>'[3]Ingresos corrientes'!C113</f>
        <v>70374900000</v>
      </c>
      <c r="D117" s="13">
        <f>F117-C117</f>
        <v>126660578369</v>
      </c>
      <c r="E117" s="13"/>
      <c r="F117" s="13">
        <f>'[3]Ingresos corrientes'!D113</f>
        <v>197035478369</v>
      </c>
      <c r="G117" s="13">
        <f>'[4]Rev-1800-present'!$R113</f>
        <v>21821534534</v>
      </c>
      <c r="H117" s="14">
        <f t="shared" si="27"/>
        <v>0.35716867125931889</v>
      </c>
      <c r="I117" s="14">
        <f t="shared" si="27"/>
        <v>0.64283132874068105</v>
      </c>
      <c r="J117" s="14"/>
      <c r="K117" s="14"/>
      <c r="L117" s="15">
        <f t="shared" si="32"/>
        <v>320858739674.4483</v>
      </c>
      <c r="M117" s="15">
        <f t="shared" si="32"/>
        <v>682614234921.88708</v>
      </c>
      <c r="N117" s="15">
        <f t="shared" si="32"/>
        <v>993735093817.89551</v>
      </c>
      <c r="O117" s="15">
        <f t="shared" si="32"/>
        <v>1568012049597.0996</v>
      </c>
      <c r="P117" s="15">
        <f t="shared" si="32"/>
        <v>3472269881988.6694</v>
      </c>
      <c r="R117" s="15">
        <f t="shared" si="33"/>
        <v>3568251984328.7671</v>
      </c>
      <c r="S117" s="15">
        <f t="shared" si="33"/>
        <v>2499735367771.5342</v>
      </c>
      <c r="T117" s="15">
        <f t="shared" si="33"/>
        <v>2161062819707.8557</v>
      </c>
      <c r="U117" s="15">
        <f t="shared" si="33"/>
        <v>2195988833919.8889</v>
      </c>
      <c r="V117" s="15">
        <f t="shared" si="33"/>
        <v>2114097134426.6477</v>
      </c>
      <c r="X117" s="15">
        <f t="shared" si="34"/>
        <v>0</v>
      </c>
      <c r="Y117" s="15">
        <f t="shared" si="34"/>
        <v>0</v>
      </c>
      <c r="Z117" s="15">
        <f t="shared" si="34"/>
        <v>0</v>
      </c>
      <c r="AA117" s="15">
        <f t="shared" si="34"/>
        <v>0</v>
      </c>
      <c r="AB117" s="15">
        <f t="shared" si="34"/>
        <v>0</v>
      </c>
      <c r="AD117" s="16">
        <f t="shared" si="36"/>
        <v>3889110724003.2153</v>
      </c>
      <c r="AE117" s="16">
        <f t="shared" si="36"/>
        <v>3182349602693.4214</v>
      </c>
      <c r="AF117" s="16">
        <f t="shared" si="36"/>
        <v>3154797913525.751</v>
      </c>
      <c r="AG117" s="16">
        <f t="shared" si="36"/>
        <v>3764000883516.9883</v>
      </c>
      <c r="AH117" s="16">
        <f t="shared" si="36"/>
        <v>5586367016415.3174</v>
      </c>
      <c r="AJ117" s="17">
        <f t="shared" si="35"/>
        <v>19.866092840308408</v>
      </c>
      <c r="AK117" s="17">
        <f t="shared" si="35"/>
        <v>16.25586339500007</v>
      </c>
      <c r="AL117" s="17">
        <f t="shared" si="35"/>
        <v>16.115125716452091</v>
      </c>
      <c r="AM117" s="17">
        <f t="shared" si="35"/>
        <v>19.227015199500794</v>
      </c>
      <c r="AN117" s="17">
        <f t="shared" si="35"/>
        <v>28.535902848738647</v>
      </c>
      <c r="AO117" s="11">
        <v>2012</v>
      </c>
      <c r="AP117" s="19">
        <f>AJ117/100*'[1]soc spen &amp; quintile fx 1910 (2)'!$D113</f>
        <v>0</v>
      </c>
      <c r="AQ117" s="19">
        <f>AK117/100*'[1]soc spen &amp; quintile fx 1910 (2)'!$D113</f>
        <v>0</v>
      </c>
      <c r="AR117" s="19">
        <f>AL117/100*'[1]soc spen &amp; quintile fx 1910 (2)'!$D113</f>
        <v>0</v>
      </c>
      <c r="AS117" s="19">
        <f>AM117/100*'[1]soc spen &amp; quintile fx 1910 (2)'!$D113</f>
        <v>0</v>
      </c>
      <c r="AT117" s="19">
        <f>AN117/100*'[1]soc spen &amp; quintile fx 1910 (2)'!$D113</f>
        <v>0</v>
      </c>
      <c r="AU117" s="20">
        <f t="shared" si="28"/>
        <v>0</v>
      </c>
      <c r="AV117" s="19">
        <f>'[1]soc spen &amp; quintile fx 1910 (2)'!AP113-AP117</f>
        <v>0</v>
      </c>
      <c r="AW117" s="19">
        <f>'[1]soc spen &amp; quintile fx 1910 (2)'!AQ113-AQ117</f>
        <v>0</v>
      </c>
      <c r="AX117" s="19">
        <f>'[1]soc spen &amp; quintile fx 1910 (2)'!AR113-AR117</f>
        <v>0</v>
      </c>
      <c r="AY117" s="19">
        <f>'[1]soc spen &amp; quintile fx 1910 (2)'!AS113-AS117</f>
        <v>0</v>
      </c>
      <c r="AZ117" s="19">
        <f>'[1]soc spen &amp; quintile fx 1910 (2)'!AT113-AT117</f>
        <v>0</v>
      </c>
      <c r="BA117" s="21">
        <f t="shared" si="24"/>
        <v>0</v>
      </c>
      <c r="BB117" s="22">
        <f>'[1]soc spen &amp; quintile fx 1910 (2)'!AW113</f>
        <v>0</v>
      </c>
      <c r="BC117" s="22">
        <f>'[1]soc spen &amp; quintile fx 1910 (2)'!AX113</f>
        <v>0</v>
      </c>
      <c r="BE117" s="13" t="e">
        <f t="shared" si="25"/>
        <v>#DIV/0!</v>
      </c>
      <c r="BF117" s="13" t="e">
        <f t="shared" si="26"/>
        <v>#DIV/0!</v>
      </c>
    </row>
    <row r="118" spans="1:63">
      <c r="A118" s="11">
        <v>2013</v>
      </c>
      <c r="B118" s="12" t="s">
        <v>141</v>
      </c>
      <c r="C118" s="13">
        <f>'[3]Ingresos corrientes'!C114</f>
        <v>84865600000</v>
      </c>
      <c r="D118" s="13">
        <f>F118-C118</f>
        <v>139206310150</v>
      </c>
      <c r="E118" s="13"/>
      <c r="F118" s="13">
        <f>'[3]Ingresos corrientes'!D114</f>
        <v>224071910150</v>
      </c>
      <c r="G118" s="13">
        <f>'[4]Rev-1800-present'!$R114</f>
        <v>48720051046</v>
      </c>
      <c r="H118" s="14">
        <f t="shared" si="27"/>
        <v>0.37874269890941975</v>
      </c>
      <c r="I118" s="14">
        <f t="shared" si="27"/>
        <v>0.62125730109058031</v>
      </c>
      <c r="J118" s="14"/>
      <c r="K118" s="14"/>
      <c r="L118" s="15">
        <f t="shared" si="32"/>
        <v>386925870697.02209</v>
      </c>
      <c r="M118" s="15">
        <f t="shared" si="32"/>
        <v>823169434204.3385</v>
      </c>
      <c r="N118" s="15">
        <f t="shared" si="32"/>
        <v>1198352324165.4624</v>
      </c>
      <c r="O118" s="15">
        <f t="shared" si="32"/>
        <v>1890877051282.3125</v>
      </c>
      <c r="P118" s="15">
        <f t="shared" si="32"/>
        <v>4187235319650.8643</v>
      </c>
      <c r="R118" s="15">
        <f t="shared" si="33"/>
        <v>3921687385452.4858</v>
      </c>
      <c r="S118" s="15">
        <f t="shared" si="33"/>
        <v>2747334185425.5728</v>
      </c>
      <c r="T118" s="15">
        <f t="shared" si="33"/>
        <v>2375116117482.6431</v>
      </c>
      <c r="U118" s="15">
        <f t="shared" si="33"/>
        <v>2413501553814.2168</v>
      </c>
      <c r="V118" s="15">
        <f t="shared" si="33"/>
        <v>2323498480520.5234</v>
      </c>
      <c r="X118" s="15">
        <f t="shared" si="34"/>
        <v>0</v>
      </c>
      <c r="Y118" s="15">
        <f t="shared" si="34"/>
        <v>0</v>
      </c>
      <c r="Z118" s="15">
        <f t="shared" si="34"/>
        <v>0</v>
      </c>
      <c r="AA118" s="15">
        <f t="shared" si="34"/>
        <v>0</v>
      </c>
      <c r="AB118" s="15">
        <f t="shared" si="34"/>
        <v>0</v>
      </c>
      <c r="AD118" s="16">
        <f t="shared" si="36"/>
        <v>4308613256149.5078</v>
      </c>
      <c r="AE118" s="16">
        <f t="shared" si="36"/>
        <v>3570503619629.9111</v>
      </c>
      <c r="AF118" s="16">
        <f t="shared" si="36"/>
        <v>3573468441648.1055</v>
      </c>
      <c r="AG118" s="16">
        <f t="shared" si="36"/>
        <v>4304378605096.5293</v>
      </c>
      <c r="AH118" s="16">
        <f t="shared" si="36"/>
        <v>6510733800171.3877</v>
      </c>
      <c r="AJ118" s="17">
        <f t="shared" si="35"/>
        <v>19.349163572299304</v>
      </c>
      <c r="AK118" s="17">
        <f t="shared" si="35"/>
        <v>16.034453422595281</v>
      </c>
      <c r="AL118" s="17">
        <f t="shared" si="35"/>
        <v>16.047767875014728</v>
      </c>
      <c r="AM118" s="17">
        <f t="shared" si="35"/>
        <v>19.330146558929918</v>
      </c>
      <c r="AN118" s="17">
        <f t="shared" si="35"/>
        <v>29.238468571160762</v>
      </c>
      <c r="AO118" s="11">
        <v>2013</v>
      </c>
      <c r="AP118" s="19">
        <f>AJ118/100*'[1]soc spen &amp; quintile fx 1910 (2)'!$D114</f>
        <v>0</v>
      </c>
      <c r="AQ118" s="19">
        <f>AK118/100*'[1]soc spen &amp; quintile fx 1910 (2)'!$D114</f>
        <v>0</v>
      </c>
      <c r="AR118" s="19">
        <f>AL118/100*'[1]soc spen &amp; quintile fx 1910 (2)'!$D114</f>
        <v>0</v>
      </c>
      <c r="AS118" s="19">
        <f>AM118/100*'[1]soc spen &amp; quintile fx 1910 (2)'!$D114</f>
        <v>0</v>
      </c>
      <c r="AT118" s="19">
        <f>AN118/100*'[1]soc spen &amp; quintile fx 1910 (2)'!$D114</f>
        <v>0</v>
      </c>
      <c r="AU118" s="20">
        <f t="shared" si="28"/>
        <v>0</v>
      </c>
      <c r="AV118" s="19">
        <f>'[1]soc spen &amp; quintile fx 1910 (2)'!AP114-AP118</f>
        <v>0</v>
      </c>
      <c r="AW118" s="19">
        <f>'[1]soc spen &amp; quintile fx 1910 (2)'!AQ114-AQ118</f>
        <v>0</v>
      </c>
      <c r="AX118" s="19">
        <f>'[1]soc spen &amp; quintile fx 1910 (2)'!AR114-AR118</f>
        <v>0</v>
      </c>
      <c r="AY118" s="19">
        <f>'[1]soc spen &amp; quintile fx 1910 (2)'!AS114-AS118</f>
        <v>0</v>
      </c>
      <c r="AZ118" s="19">
        <f>'[1]soc spen &amp; quintile fx 1910 (2)'!AT114-AT118</f>
        <v>0</v>
      </c>
      <c r="BA118" s="21">
        <f t="shared" si="24"/>
        <v>0</v>
      </c>
      <c r="BB118" s="22">
        <f>'[1]soc spen &amp; quintile fx 1910 (2)'!AW114</f>
        <v>0</v>
      </c>
      <c r="BC118" s="22">
        <f>'[1]soc spen &amp; quintile fx 1910 (2)'!AX114</f>
        <v>0</v>
      </c>
      <c r="BE118" s="13" t="e">
        <f t="shared" si="25"/>
        <v>#DIV/0!</v>
      </c>
      <c r="BF118" s="13" t="e">
        <f t="shared" si="26"/>
        <v>#DIV/0!</v>
      </c>
    </row>
    <row r="119" spans="1:63">
      <c r="A119" s="11"/>
      <c r="B119" s="12"/>
      <c r="C119" s="13"/>
      <c r="D119" s="13"/>
      <c r="E119" s="13"/>
      <c r="F119" s="13"/>
      <c r="G119" s="13"/>
      <c r="H119" s="14"/>
      <c r="I119" s="14"/>
      <c r="J119" s="14"/>
      <c r="K119" s="14"/>
      <c r="L119" s="15"/>
      <c r="M119" s="15"/>
      <c r="N119" s="15"/>
      <c r="O119" s="15"/>
      <c r="P119" s="15"/>
      <c r="R119" s="15"/>
      <c r="S119" s="15"/>
      <c r="T119" s="15"/>
      <c r="U119" s="15"/>
      <c r="V119" s="15"/>
      <c r="X119" s="15"/>
      <c r="Y119" s="15"/>
      <c r="Z119" s="15"/>
      <c r="AA119" s="15"/>
      <c r="AB119" s="15"/>
      <c r="AD119" s="16"/>
      <c r="AE119" s="16"/>
      <c r="AF119" s="16"/>
      <c r="AG119" s="16"/>
      <c r="AH119" s="16"/>
      <c r="AJ119" s="17"/>
      <c r="AK119" s="17"/>
      <c r="AL119" s="17"/>
      <c r="AM119" s="17"/>
      <c r="AN119" s="17"/>
      <c r="AO119" s="18"/>
      <c r="AP119" s="19"/>
      <c r="AQ119" s="19"/>
      <c r="AR119" s="19"/>
      <c r="AS119" s="19"/>
      <c r="AT119" s="19"/>
      <c r="AU119" s="20"/>
      <c r="AV119" s="19"/>
      <c r="AW119" s="19"/>
      <c r="AX119" s="19"/>
      <c r="AY119" s="19"/>
      <c r="AZ119" s="19"/>
      <c r="BA119" s="21"/>
      <c r="BB119" s="22"/>
      <c r="BC119" s="22"/>
      <c r="BE119" s="13"/>
      <c r="BF119" s="13"/>
    </row>
    <row r="120" spans="1:63">
      <c r="A120" s="11"/>
      <c r="B120" s="12"/>
      <c r="C120" s="13"/>
      <c r="D120" s="13"/>
      <c r="E120" s="13"/>
      <c r="F120" s="13"/>
      <c r="G120" s="13"/>
      <c r="H120" s="14"/>
      <c r="I120" s="14"/>
      <c r="J120" s="14"/>
      <c r="K120" s="14"/>
      <c r="L120" s="15"/>
      <c r="M120" s="15"/>
      <c r="N120" s="15"/>
      <c r="O120" s="15"/>
      <c r="P120" s="15"/>
      <c r="R120" s="15"/>
      <c r="S120" s="15"/>
      <c r="T120" s="15"/>
      <c r="U120" s="15"/>
      <c r="V120" s="15"/>
      <c r="X120" s="15"/>
      <c r="Y120" s="15"/>
      <c r="Z120" s="15"/>
      <c r="AA120" s="15"/>
      <c r="AB120" s="15"/>
      <c r="AD120" s="16"/>
      <c r="AE120" s="16"/>
      <c r="AF120" s="16"/>
      <c r="AG120" s="16"/>
      <c r="AH120" s="16"/>
      <c r="AJ120" s="17"/>
      <c r="AK120" s="17"/>
      <c r="AL120" s="17"/>
      <c r="AM120" s="17"/>
      <c r="AN120" s="17"/>
      <c r="AO120" s="18"/>
      <c r="AP120" s="19"/>
      <c r="AQ120" s="19"/>
      <c r="AR120" s="19"/>
      <c r="AS120" s="19"/>
      <c r="AT120" s="19"/>
      <c r="AU120" s="20"/>
      <c r="AV120" s="19"/>
      <c r="AW120" s="19"/>
      <c r="AX120" s="19"/>
      <c r="AY120" s="19"/>
      <c r="AZ120" s="19"/>
      <c r="BA120" s="21"/>
      <c r="BB120" s="22"/>
      <c r="BC120" s="22"/>
      <c r="BE120" s="13"/>
      <c r="BF120" s="13"/>
    </row>
    <row r="121" spans="1:63">
      <c r="A121" s="11"/>
      <c r="B121" s="12"/>
      <c r="C121" s="13"/>
      <c r="D121" s="13"/>
      <c r="E121" s="13"/>
      <c r="F121" s="13"/>
      <c r="G121" s="13"/>
      <c r="H121" s="14"/>
      <c r="I121" s="14"/>
      <c r="J121" s="14"/>
      <c r="K121" s="14"/>
      <c r="L121" s="15"/>
      <c r="M121" s="15"/>
      <c r="N121" s="15"/>
      <c r="O121" s="15"/>
      <c r="P121" s="15"/>
      <c r="R121" s="15"/>
      <c r="S121" s="15"/>
      <c r="T121" s="15"/>
      <c r="U121" s="15"/>
      <c r="V121" s="15"/>
      <c r="X121" s="15"/>
      <c r="Y121" s="15"/>
      <c r="Z121" s="15"/>
      <c r="AA121" s="15"/>
      <c r="AB121" s="15"/>
      <c r="AD121" s="16"/>
      <c r="AE121" s="16"/>
      <c r="AF121" s="16"/>
      <c r="AG121" s="16"/>
      <c r="AH121" s="16"/>
      <c r="AJ121" s="17"/>
      <c r="AK121" s="17"/>
      <c r="AL121" s="17"/>
      <c r="AM121" s="17"/>
      <c r="AN121" s="17"/>
      <c r="AO121" s="18"/>
      <c r="AP121" s="19"/>
      <c r="AQ121" s="19"/>
      <c r="AR121" s="19"/>
      <c r="AS121" s="19"/>
      <c r="AT121" s="19"/>
      <c r="AU121" s="20"/>
      <c r="AV121" s="19"/>
      <c r="AW121" s="19"/>
      <c r="AX121" s="19"/>
      <c r="AY121" s="19"/>
      <c r="AZ121" s="19"/>
      <c r="BA121" s="21"/>
      <c r="BB121" s="22"/>
      <c r="BC121" s="22"/>
      <c r="BE121" s="13"/>
      <c r="BF121" s="13"/>
    </row>
    <row r="122" spans="1:63">
      <c r="A122" s="11"/>
      <c r="B122" s="12"/>
      <c r="C122" s="13"/>
      <c r="D122" s="13"/>
      <c r="E122" s="13"/>
      <c r="F122" s="13"/>
      <c r="G122" s="13"/>
      <c r="H122" s="14"/>
      <c r="I122" s="14"/>
      <c r="J122" s="14"/>
      <c r="K122" s="14"/>
      <c r="L122" s="15"/>
      <c r="M122" s="15"/>
      <c r="N122" s="15"/>
      <c r="O122" s="15"/>
      <c r="P122" s="15"/>
      <c r="R122" s="15"/>
      <c r="S122" s="15"/>
      <c r="T122" s="15"/>
      <c r="U122" s="15"/>
      <c r="V122" s="15"/>
      <c r="X122" s="15"/>
      <c r="Y122" s="15"/>
      <c r="Z122" s="15"/>
      <c r="AA122" s="15"/>
      <c r="AB122" s="15"/>
      <c r="AD122" s="16"/>
      <c r="AE122" s="16"/>
      <c r="AF122" s="16"/>
      <c r="AG122" s="16"/>
      <c r="AH122" s="16"/>
      <c r="AJ122" s="17"/>
      <c r="AK122" s="17"/>
      <c r="AL122" s="17"/>
      <c r="AM122" s="17"/>
      <c r="AN122" s="17"/>
      <c r="AO122" s="18"/>
      <c r="AP122" s="19"/>
      <c r="AQ122" s="19"/>
      <c r="AR122" s="19"/>
      <c r="AS122" s="19"/>
      <c r="AT122" s="19"/>
      <c r="AU122" s="20"/>
      <c r="AV122" s="19"/>
      <c r="AW122" s="19"/>
      <c r="AX122" s="19"/>
      <c r="AY122" s="19"/>
      <c r="AZ122" s="19"/>
      <c r="BA122" s="21"/>
      <c r="BB122" s="22"/>
      <c r="BC122" s="22"/>
      <c r="BE122" s="13"/>
      <c r="BF122" s="13"/>
    </row>
    <row r="123" spans="1:63">
      <c r="A123" s="11"/>
      <c r="B123" s="12"/>
      <c r="C123" s="13"/>
      <c r="D123" s="13"/>
      <c r="E123" s="13"/>
      <c r="F123" s="13"/>
      <c r="G123" s="13"/>
      <c r="H123" s="14"/>
      <c r="I123" s="14"/>
      <c r="J123" s="14"/>
      <c r="K123" s="14"/>
      <c r="L123" s="15"/>
      <c r="M123" s="15"/>
      <c r="N123" s="15"/>
      <c r="O123" s="15"/>
      <c r="P123" s="15"/>
      <c r="R123" s="15"/>
      <c r="S123" s="15"/>
      <c r="T123" s="15"/>
      <c r="U123" s="15"/>
      <c r="V123" s="15"/>
      <c r="X123" s="15"/>
      <c r="Y123" s="15"/>
      <c r="Z123" s="15"/>
      <c r="AA123" s="15"/>
      <c r="AB123" s="15"/>
      <c r="AD123" s="16"/>
      <c r="AE123" s="16"/>
      <c r="AF123" s="16"/>
      <c r="AG123" s="16"/>
      <c r="AH123" s="16"/>
      <c r="AJ123" s="17"/>
      <c r="AK123" s="17"/>
      <c r="AL123" s="17"/>
      <c r="AM123" s="17"/>
      <c r="AN123" s="17"/>
      <c r="AO123" s="18"/>
      <c r="AP123" s="19"/>
      <c r="AQ123" s="19"/>
      <c r="AR123" s="19"/>
      <c r="AS123" s="19"/>
      <c r="AT123" s="19"/>
      <c r="AU123" s="20"/>
      <c r="AV123" s="19"/>
      <c r="AW123" s="19"/>
      <c r="AX123" s="19"/>
      <c r="AY123" s="19"/>
      <c r="AZ123" s="19"/>
      <c r="BA123" s="21"/>
      <c r="BB123" s="22"/>
      <c r="BC123" s="22"/>
      <c r="BE123" s="13"/>
      <c r="BF123" s="13"/>
    </row>
    <row r="124" spans="1:63">
      <c r="A124" s="11"/>
      <c r="B124" s="12"/>
      <c r="C124" s="13"/>
      <c r="D124" s="13"/>
      <c r="E124" s="13"/>
      <c r="F124" s="13"/>
      <c r="G124" s="13"/>
      <c r="H124" s="14"/>
      <c r="I124" s="14"/>
      <c r="J124" s="14"/>
      <c r="K124" s="14"/>
      <c r="L124" s="15"/>
      <c r="M124" s="15"/>
      <c r="N124" s="15"/>
      <c r="O124" s="15"/>
      <c r="P124" s="15"/>
      <c r="R124" s="15"/>
      <c r="S124" s="15"/>
      <c r="T124" s="15"/>
      <c r="U124" s="15"/>
      <c r="V124" s="15"/>
      <c r="X124" s="15"/>
      <c r="Y124" s="15"/>
      <c r="Z124" s="15"/>
      <c r="AA124" s="15"/>
      <c r="AB124" s="15"/>
      <c r="AD124" s="16"/>
      <c r="AE124" s="16"/>
      <c r="AF124" s="16"/>
      <c r="AG124" s="16"/>
      <c r="AH124" s="16"/>
      <c r="AJ124" s="17"/>
      <c r="AK124" s="17"/>
      <c r="AL124" s="17"/>
      <c r="AM124" s="17"/>
      <c r="AN124" s="17"/>
      <c r="AO124" s="18"/>
      <c r="AP124" s="19"/>
      <c r="AQ124" s="19"/>
      <c r="AR124" s="19"/>
      <c r="AS124" s="19"/>
      <c r="AT124" s="19"/>
      <c r="AU124" s="20"/>
      <c r="AV124" s="19"/>
      <c r="AW124" s="19"/>
      <c r="AX124" s="19"/>
      <c r="AY124" s="19"/>
      <c r="AZ124" s="19"/>
      <c r="BA124" s="21"/>
      <c r="BB124" s="22"/>
      <c r="BC124" s="22"/>
      <c r="BE124" s="13"/>
      <c r="BF124" s="13"/>
    </row>
    <row r="125" spans="1:63">
      <c r="A125" s="11"/>
      <c r="B125" s="12"/>
      <c r="C125" s="13"/>
      <c r="D125" s="13"/>
      <c r="E125" s="13"/>
      <c r="F125" s="13"/>
      <c r="G125" s="13"/>
      <c r="H125" s="14"/>
      <c r="I125" s="14"/>
      <c r="J125" s="14"/>
      <c r="K125" s="14"/>
      <c r="L125" s="15"/>
      <c r="M125" s="15"/>
      <c r="N125" s="15"/>
      <c r="O125" s="15"/>
      <c r="P125" s="15"/>
      <c r="R125" s="15"/>
      <c r="S125" s="15"/>
      <c r="T125" s="15"/>
      <c r="U125" s="15"/>
      <c r="V125" s="15"/>
      <c r="X125" s="15"/>
      <c r="Y125" s="15"/>
      <c r="Z125" s="15"/>
      <c r="AA125" s="15"/>
      <c r="AB125" s="15"/>
      <c r="AD125" s="16"/>
      <c r="AE125" s="16"/>
      <c r="AF125" s="16"/>
      <c r="AG125" s="16"/>
      <c r="AH125" s="16"/>
      <c r="AJ125" s="17"/>
      <c r="AK125" s="17"/>
      <c r="AL125" s="17"/>
      <c r="AM125" s="17"/>
      <c r="AN125" s="17"/>
      <c r="AO125" s="18"/>
      <c r="AP125" s="19"/>
      <c r="AQ125" s="19"/>
      <c r="AR125" s="19"/>
      <c r="AS125" s="19"/>
      <c r="AT125" s="19"/>
      <c r="AU125" s="20"/>
      <c r="AV125" s="19"/>
      <c r="AW125" s="19"/>
      <c r="AX125" s="19"/>
      <c r="AY125" s="19"/>
      <c r="AZ125" s="19"/>
      <c r="BA125" s="21"/>
      <c r="BB125" s="22"/>
      <c r="BC125" s="22"/>
      <c r="BE125" s="13"/>
      <c r="BF125" s="13"/>
    </row>
    <row r="126" spans="1:63">
      <c r="A126" s="11"/>
      <c r="B126" s="12"/>
      <c r="C126" s="13"/>
      <c r="D126" s="13"/>
      <c r="E126" s="13"/>
      <c r="F126" s="13"/>
      <c r="G126" s="13"/>
      <c r="H126" s="14"/>
      <c r="I126" s="14"/>
      <c r="J126" s="14"/>
      <c r="K126" s="14"/>
      <c r="L126" s="15"/>
      <c r="M126" s="15"/>
      <c r="N126" s="15"/>
      <c r="O126" s="15"/>
      <c r="P126" s="15"/>
      <c r="R126" s="15"/>
      <c r="S126" s="15"/>
      <c r="T126" s="15"/>
      <c r="U126" s="15"/>
      <c r="V126" s="15"/>
      <c r="X126" s="15"/>
      <c r="Y126" s="15"/>
      <c r="Z126" s="15"/>
      <c r="AA126" s="15"/>
      <c r="AB126" s="15"/>
      <c r="AD126" s="16"/>
      <c r="AE126" s="16"/>
      <c r="AF126" s="16"/>
      <c r="AG126" s="16"/>
      <c r="AH126" s="16"/>
      <c r="AJ126" s="17"/>
      <c r="AK126" s="17"/>
      <c r="AL126" s="17"/>
      <c r="AM126" s="17"/>
      <c r="AN126" s="17"/>
      <c r="AO126" s="18"/>
      <c r="AP126" s="19"/>
      <c r="AQ126" s="19"/>
      <c r="AR126" s="19"/>
      <c r="AS126" s="19"/>
      <c r="AT126" s="19"/>
      <c r="AU126" s="20"/>
      <c r="AV126" s="19"/>
      <c r="AW126" s="19"/>
      <c r="AX126" s="19"/>
      <c r="AY126" s="19"/>
      <c r="AZ126" s="19"/>
      <c r="BA126" s="21"/>
      <c r="BB126" s="22"/>
      <c r="BC126" s="22"/>
      <c r="BE126" s="13"/>
      <c r="BF126" s="13"/>
    </row>
    <row r="127" spans="1:63">
      <c r="A127" s="11"/>
      <c r="B127" s="12"/>
      <c r="C127" s="13"/>
      <c r="D127" s="13"/>
      <c r="E127" s="13"/>
      <c r="F127" s="13"/>
      <c r="G127" s="13"/>
      <c r="H127" s="14"/>
      <c r="I127" s="14"/>
      <c r="J127" s="14"/>
      <c r="K127" s="14"/>
      <c r="L127" s="15"/>
      <c r="M127" s="15"/>
      <c r="N127" s="15"/>
      <c r="O127" s="15"/>
      <c r="P127" s="15"/>
      <c r="R127" s="15"/>
      <c r="S127" s="15"/>
      <c r="T127" s="15"/>
      <c r="U127" s="15"/>
      <c r="V127" s="15"/>
      <c r="X127" s="15"/>
      <c r="Y127" s="15"/>
      <c r="Z127" s="15"/>
      <c r="AA127" s="15"/>
      <c r="AB127" s="15"/>
      <c r="AD127" s="16"/>
      <c r="AE127" s="16"/>
      <c r="AF127" s="16"/>
      <c r="AG127" s="16"/>
      <c r="AH127" s="16"/>
      <c r="AJ127" s="17"/>
      <c r="AK127" s="17"/>
      <c r="AL127" s="17"/>
      <c r="AM127" s="17"/>
      <c r="AN127" s="17"/>
      <c r="AO127" s="18"/>
      <c r="AP127" s="19"/>
      <c r="AQ127" s="19"/>
      <c r="AR127" s="19"/>
      <c r="AS127" s="19"/>
      <c r="AT127" s="19"/>
      <c r="AU127" s="20"/>
      <c r="AV127" s="19"/>
      <c r="AW127" s="19"/>
      <c r="AX127" s="19"/>
      <c r="AY127" s="19"/>
      <c r="AZ127" s="19"/>
      <c r="BA127" s="21"/>
      <c r="BB127" s="22"/>
      <c r="BC127" s="22"/>
      <c r="BE127" s="13"/>
      <c r="BF127" s="13"/>
    </row>
    <row r="128" spans="1:63">
      <c r="A128" s="11"/>
      <c r="B128" s="12"/>
      <c r="C128" s="13"/>
      <c r="D128" s="13"/>
      <c r="E128" s="13"/>
      <c r="F128" s="13"/>
      <c r="G128" s="13"/>
      <c r="H128" s="14"/>
      <c r="I128" s="14"/>
      <c r="J128" s="14"/>
      <c r="K128" s="14"/>
      <c r="L128" s="15"/>
      <c r="M128" s="15"/>
      <c r="N128" s="15"/>
      <c r="O128" s="15"/>
      <c r="P128" s="15"/>
      <c r="R128" s="15"/>
      <c r="S128" s="15"/>
      <c r="T128" s="15"/>
      <c r="U128" s="15"/>
      <c r="V128" s="15"/>
      <c r="X128" s="15"/>
      <c r="Y128" s="15"/>
      <c r="Z128" s="15"/>
      <c r="AA128" s="15"/>
      <c r="AB128" s="15"/>
      <c r="AD128" s="16"/>
      <c r="AE128" s="16"/>
      <c r="AF128" s="16"/>
      <c r="AG128" s="16"/>
      <c r="AH128" s="16"/>
      <c r="AJ128" s="17"/>
      <c r="AK128" s="17"/>
      <c r="AL128" s="17"/>
      <c r="AM128" s="17"/>
      <c r="AN128" s="17"/>
      <c r="AO128" s="18"/>
      <c r="AP128" s="19"/>
      <c r="AQ128" s="19"/>
      <c r="AR128" s="19"/>
      <c r="AS128" s="19"/>
      <c r="AT128" s="19"/>
      <c r="AU128" s="20"/>
      <c r="AV128" s="19"/>
      <c r="AW128" s="19"/>
      <c r="AX128" s="19"/>
      <c r="AY128" s="19"/>
      <c r="AZ128" s="19"/>
      <c r="BA128" s="21"/>
      <c r="BB128" s="22"/>
      <c r="BC128" s="22"/>
      <c r="BE128" s="13"/>
      <c r="BF128" s="13"/>
    </row>
    <row r="129" spans="1:58">
      <c r="A129" s="11"/>
      <c r="B129" s="12"/>
      <c r="C129" s="13"/>
      <c r="D129" s="13"/>
      <c r="E129" s="13"/>
      <c r="F129" s="13"/>
      <c r="G129" s="13"/>
      <c r="H129" s="14"/>
      <c r="I129" s="14"/>
      <c r="J129" s="14"/>
      <c r="K129" s="14"/>
      <c r="L129" s="15"/>
      <c r="M129" s="15"/>
      <c r="N129" s="15"/>
      <c r="O129" s="15"/>
      <c r="P129" s="15"/>
      <c r="R129" s="15"/>
      <c r="S129" s="15"/>
      <c r="T129" s="15"/>
      <c r="U129" s="15"/>
      <c r="V129" s="15"/>
      <c r="X129" s="15"/>
      <c r="Y129" s="15"/>
      <c r="Z129" s="15"/>
      <c r="AA129" s="15"/>
      <c r="AB129" s="15"/>
      <c r="AD129" s="16"/>
      <c r="AE129" s="16"/>
      <c r="AF129" s="16"/>
      <c r="AG129" s="16"/>
      <c r="AH129" s="16"/>
      <c r="AJ129" s="17"/>
      <c r="AK129" s="17"/>
      <c r="AL129" s="17"/>
      <c r="AM129" s="17"/>
      <c r="AN129" s="17"/>
      <c r="AO129" s="18"/>
      <c r="AP129" s="19"/>
      <c r="AQ129" s="19"/>
      <c r="AR129" s="19"/>
      <c r="AS129" s="19"/>
      <c r="AT129" s="19"/>
      <c r="AU129" s="20"/>
      <c r="AV129" s="19"/>
      <c r="AW129" s="19"/>
      <c r="AX129" s="19"/>
      <c r="AY129" s="19"/>
      <c r="AZ129" s="19"/>
      <c r="BA129" s="21"/>
      <c r="BB129" s="22"/>
      <c r="BC129" s="22"/>
      <c r="BE129" s="13"/>
      <c r="BF129" s="13"/>
    </row>
    <row r="130" spans="1:58">
      <c r="A130" s="11"/>
      <c r="B130" s="12"/>
      <c r="C130" s="13"/>
      <c r="D130" s="13"/>
      <c r="E130" s="13"/>
      <c r="F130" s="13"/>
      <c r="G130" s="13"/>
      <c r="H130" s="14"/>
      <c r="I130" s="14"/>
      <c r="J130" s="14"/>
      <c r="K130" s="14"/>
      <c r="L130" s="15"/>
      <c r="M130" s="15"/>
      <c r="N130" s="15"/>
      <c r="O130" s="15"/>
      <c r="P130" s="15"/>
      <c r="R130" s="15"/>
      <c r="S130" s="15"/>
      <c r="T130" s="15"/>
      <c r="U130" s="15"/>
      <c r="V130" s="15"/>
      <c r="X130" s="15"/>
      <c r="Y130" s="15"/>
      <c r="Z130" s="15"/>
      <c r="AA130" s="15"/>
      <c r="AB130" s="15"/>
      <c r="AD130" s="16"/>
      <c r="AE130" s="16"/>
      <c r="AF130" s="16"/>
      <c r="AG130" s="16"/>
      <c r="AH130" s="16"/>
      <c r="AJ130" s="17"/>
      <c r="AK130" s="17"/>
      <c r="AL130" s="17"/>
      <c r="AM130" s="17"/>
      <c r="AN130" s="17"/>
      <c r="AO130" s="18"/>
      <c r="AP130" s="19"/>
      <c r="AQ130" s="19"/>
      <c r="AR130" s="19"/>
      <c r="AS130" s="19"/>
      <c r="AT130" s="19"/>
      <c r="AU130" s="20"/>
      <c r="AV130" s="19"/>
      <c r="AW130" s="19"/>
      <c r="AX130" s="19"/>
      <c r="AY130" s="19"/>
      <c r="AZ130" s="19"/>
      <c r="BA130" s="21"/>
      <c r="BB130" s="22"/>
      <c r="BC130" s="22"/>
      <c r="BE130" s="13"/>
      <c r="BF130" s="13"/>
    </row>
    <row r="131" spans="1:58">
      <c r="A131" s="11"/>
      <c r="B131" s="12"/>
      <c r="C131" s="13"/>
      <c r="D131" s="13"/>
      <c r="E131" s="13"/>
      <c r="F131" s="13"/>
      <c r="G131" s="13"/>
      <c r="H131" s="14"/>
      <c r="I131" s="14"/>
      <c r="J131" s="14"/>
      <c r="K131" s="14"/>
      <c r="L131" s="15"/>
      <c r="M131" s="15"/>
      <c r="N131" s="15"/>
      <c r="O131" s="15"/>
      <c r="P131" s="15"/>
      <c r="R131" s="15"/>
      <c r="S131" s="15"/>
      <c r="T131" s="15"/>
      <c r="U131" s="15"/>
      <c r="V131" s="15"/>
      <c r="X131" s="15"/>
      <c r="Y131" s="15"/>
      <c r="Z131" s="15"/>
      <c r="AA131" s="15"/>
      <c r="AB131" s="15"/>
      <c r="AD131" s="16"/>
      <c r="AE131" s="16"/>
      <c r="AF131" s="16"/>
      <c r="AG131" s="16"/>
      <c r="AH131" s="16"/>
      <c r="AJ131" s="17"/>
      <c r="AK131" s="17"/>
      <c r="AL131" s="17"/>
      <c r="AM131" s="17"/>
      <c r="AN131" s="17"/>
      <c r="AO131" s="18"/>
      <c r="AP131" s="19"/>
      <c r="AQ131" s="19"/>
      <c r="AR131" s="19"/>
      <c r="AS131" s="19"/>
      <c r="AT131" s="19"/>
      <c r="AU131" s="20"/>
      <c r="AV131" s="19"/>
      <c r="AW131" s="19"/>
      <c r="AX131" s="19"/>
      <c r="AY131" s="19"/>
      <c r="AZ131" s="19"/>
      <c r="BA131" s="21"/>
      <c r="BB131" s="22"/>
      <c r="BC131" s="22"/>
      <c r="BE131" s="13"/>
      <c r="BF131" s="13"/>
    </row>
    <row r="132" spans="1:58">
      <c r="A132" s="11"/>
      <c r="B132" s="12"/>
      <c r="C132" s="13"/>
      <c r="D132" s="13"/>
      <c r="E132" s="13"/>
      <c r="F132" s="13"/>
      <c r="G132" s="13"/>
      <c r="H132" s="14"/>
      <c r="I132" s="14"/>
      <c r="J132" s="14"/>
      <c r="K132" s="14"/>
      <c r="L132" s="15"/>
      <c r="M132" s="15"/>
      <c r="N132" s="15"/>
      <c r="O132" s="15"/>
      <c r="P132" s="15"/>
      <c r="R132" s="15"/>
      <c r="S132" s="15"/>
      <c r="T132" s="15"/>
      <c r="U132" s="15"/>
      <c r="V132" s="15"/>
      <c r="X132" s="15"/>
      <c r="Y132" s="15"/>
      <c r="Z132" s="15"/>
      <c r="AA132" s="15"/>
      <c r="AB132" s="15"/>
      <c r="AD132" s="16"/>
      <c r="AE132" s="16"/>
      <c r="AF132" s="16"/>
      <c r="AG132" s="16"/>
      <c r="AH132" s="16"/>
      <c r="AJ132" s="17"/>
      <c r="AK132" s="17"/>
      <c r="AL132" s="17"/>
      <c r="AM132" s="17"/>
      <c r="AN132" s="17"/>
      <c r="AO132" s="18"/>
      <c r="AP132" s="19"/>
      <c r="AQ132" s="19"/>
      <c r="AR132" s="19"/>
      <c r="AS132" s="19"/>
      <c r="AT132" s="19"/>
      <c r="AU132" s="20"/>
      <c r="AV132" s="19"/>
      <c r="AW132" s="19"/>
      <c r="AX132" s="19"/>
      <c r="AY132" s="19"/>
      <c r="AZ132" s="19"/>
      <c r="BA132" s="21"/>
      <c r="BB132" s="22"/>
      <c r="BC132" s="22"/>
      <c r="BE132" s="13"/>
      <c r="BF132" s="13"/>
    </row>
    <row r="133" spans="1:58">
      <c r="A133" s="11"/>
      <c r="B133" s="12"/>
      <c r="C133" s="13"/>
      <c r="D133" s="13"/>
      <c r="E133" s="13"/>
      <c r="F133" s="13"/>
      <c r="G133" s="13"/>
      <c r="H133" s="14"/>
      <c r="I133" s="14"/>
      <c r="J133" s="14"/>
      <c r="K133" s="14"/>
      <c r="L133" s="15"/>
      <c r="M133" s="15"/>
      <c r="N133" s="15"/>
      <c r="O133" s="15"/>
      <c r="P133" s="15"/>
      <c r="R133" s="15"/>
      <c r="S133" s="15"/>
      <c r="T133" s="15"/>
      <c r="U133" s="15"/>
      <c r="V133" s="15"/>
      <c r="X133" s="15"/>
      <c r="Y133" s="15"/>
      <c r="Z133" s="15"/>
      <c r="AA133" s="15"/>
      <c r="AB133" s="15"/>
      <c r="AD133" s="16"/>
      <c r="AE133" s="16"/>
      <c r="AF133" s="16"/>
      <c r="AG133" s="16"/>
      <c r="AH133" s="16"/>
      <c r="AJ133" s="17"/>
      <c r="AK133" s="17"/>
      <c r="AL133" s="17"/>
      <c r="AM133" s="17"/>
      <c r="AN133" s="17"/>
      <c r="AO133" s="18"/>
      <c r="AP133" s="19"/>
      <c r="AQ133" s="19"/>
      <c r="AR133" s="19"/>
      <c r="AS133" s="19"/>
      <c r="AT133" s="19"/>
      <c r="AU133" s="20"/>
      <c r="AV133" s="19"/>
      <c r="AW133" s="19"/>
      <c r="AX133" s="19"/>
      <c r="AY133" s="19"/>
      <c r="AZ133" s="19"/>
      <c r="BA133" s="21"/>
      <c r="BB133" s="22"/>
      <c r="BC133" s="22"/>
      <c r="BE133" s="13"/>
      <c r="BF133" s="13"/>
    </row>
    <row r="134" spans="1:58">
      <c r="A134" s="11"/>
      <c r="B134" s="12"/>
      <c r="C134" s="13"/>
      <c r="D134" s="13"/>
      <c r="E134" s="13"/>
      <c r="F134" s="13"/>
      <c r="G134" s="13"/>
      <c r="H134" s="14"/>
      <c r="I134" s="14"/>
      <c r="J134" s="14"/>
      <c r="K134" s="14"/>
      <c r="L134" s="15"/>
      <c r="M134" s="15"/>
      <c r="N134" s="15"/>
      <c r="O134" s="15"/>
      <c r="P134" s="15"/>
      <c r="R134" s="15"/>
      <c r="S134" s="15"/>
      <c r="T134" s="15"/>
      <c r="U134" s="15"/>
      <c r="V134" s="15"/>
      <c r="X134" s="15"/>
      <c r="Y134" s="15"/>
      <c r="Z134" s="15"/>
      <c r="AA134" s="15"/>
      <c r="AB134" s="15"/>
      <c r="AD134" s="16"/>
      <c r="AE134" s="16"/>
      <c r="AF134" s="16"/>
      <c r="AG134" s="16"/>
      <c r="AH134" s="16"/>
      <c r="AJ134" s="17"/>
      <c r="AK134" s="17"/>
      <c r="AL134" s="17"/>
      <c r="AM134" s="17"/>
      <c r="AN134" s="17"/>
      <c r="AO134" s="18"/>
      <c r="AP134" s="19"/>
      <c r="AQ134" s="19"/>
      <c r="AR134" s="19"/>
      <c r="AS134" s="19"/>
      <c r="AT134" s="19"/>
      <c r="AU134" s="20"/>
      <c r="AV134" s="19"/>
      <c r="AW134" s="19"/>
      <c r="AX134" s="19"/>
      <c r="AY134" s="19"/>
      <c r="AZ134" s="19"/>
      <c r="BA134" s="21"/>
      <c r="BB134" s="22"/>
      <c r="BC134" s="22"/>
      <c r="BE134" s="13"/>
      <c r="BF134" s="13"/>
    </row>
    <row r="135" spans="1:58">
      <c r="A135" s="11"/>
      <c r="B135" s="12"/>
      <c r="C135" s="13"/>
      <c r="D135" s="13"/>
      <c r="E135" s="13"/>
      <c r="F135" s="13"/>
      <c r="G135" s="13"/>
      <c r="H135" s="14"/>
      <c r="I135" s="14"/>
      <c r="J135" s="14"/>
      <c r="K135" s="14"/>
      <c r="L135" s="15"/>
      <c r="M135" s="15"/>
      <c r="N135" s="15"/>
      <c r="O135" s="15"/>
      <c r="P135" s="15"/>
      <c r="R135" s="15"/>
      <c r="S135" s="15"/>
      <c r="T135" s="15"/>
      <c r="U135" s="15"/>
      <c r="V135" s="15"/>
      <c r="X135" s="15"/>
      <c r="Y135" s="15"/>
      <c r="Z135" s="15"/>
      <c r="AA135" s="15"/>
      <c r="AB135" s="15"/>
      <c r="AD135" s="16"/>
      <c r="AE135" s="16"/>
      <c r="AF135" s="16"/>
      <c r="AG135" s="16"/>
      <c r="AH135" s="16"/>
      <c r="AJ135" s="17"/>
      <c r="AK135" s="17"/>
      <c r="AL135" s="17"/>
      <c r="AM135" s="17"/>
      <c r="AN135" s="17"/>
      <c r="AO135" s="18"/>
      <c r="AP135" s="19"/>
      <c r="AQ135" s="19"/>
      <c r="AR135" s="19"/>
      <c r="AS135" s="19"/>
      <c r="AT135" s="19"/>
      <c r="AU135" s="20"/>
      <c r="AV135" s="19"/>
      <c r="AW135" s="19"/>
      <c r="AX135" s="19"/>
      <c r="AY135" s="19"/>
      <c r="AZ135" s="19"/>
      <c r="BA135" s="21"/>
      <c r="BB135" s="22"/>
      <c r="BC135" s="22"/>
      <c r="BE135" s="13"/>
      <c r="BF135" s="13"/>
    </row>
    <row r="136" spans="1:58">
      <c r="A136" s="11"/>
      <c r="B136" s="12"/>
      <c r="C136" s="13"/>
      <c r="D136" s="13"/>
      <c r="E136" s="13"/>
      <c r="F136" s="13"/>
      <c r="G136" s="13"/>
      <c r="H136" s="14"/>
      <c r="I136" s="14"/>
      <c r="J136" s="14"/>
      <c r="K136" s="14"/>
      <c r="L136" s="15"/>
      <c r="M136" s="15"/>
      <c r="N136" s="15"/>
      <c r="O136" s="15"/>
      <c r="P136" s="15"/>
      <c r="R136" s="15"/>
      <c r="S136" s="15"/>
      <c r="T136" s="15"/>
      <c r="U136" s="15"/>
      <c r="V136" s="15"/>
      <c r="X136" s="15"/>
      <c r="Y136" s="15"/>
      <c r="Z136" s="15"/>
      <c r="AA136" s="15"/>
      <c r="AB136" s="15"/>
      <c r="AD136" s="16"/>
      <c r="AE136" s="16"/>
      <c r="AF136" s="16"/>
      <c r="AG136" s="16"/>
      <c r="AH136" s="16"/>
      <c r="AJ136" s="17"/>
      <c r="AK136" s="17"/>
      <c r="AL136" s="17"/>
      <c r="AM136" s="17"/>
      <c r="AN136" s="17"/>
      <c r="AO136" s="18"/>
      <c r="AP136" s="19"/>
      <c r="AQ136" s="19"/>
      <c r="AR136" s="19"/>
      <c r="AS136" s="19"/>
      <c r="AT136" s="19"/>
      <c r="AU136" s="20"/>
      <c r="AV136" s="19"/>
      <c r="AW136" s="19"/>
      <c r="AX136" s="19"/>
      <c r="AY136" s="19"/>
      <c r="AZ136" s="19"/>
      <c r="BA136" s="21"/>
      <c r="BB136" s="22"/>
      <c r="BC136" s="22"/>
      <c r="BE136" s="13"/>
      <c r="BF136" s="13"/>
    </row>
    <row r="137" spans="1:58">
      <c r="A137" s="11"/>
      <c r="B137" s="12"/>
      <c r="C137" s="13"/>
      <c r="D137" s="13"/>
      <c r="E137" s="13"/>
      <c r="F137" s="13"/>
      <c r="G137" s="13"/>
      <c r="H137" s="14"/>
      <c r="I137" s="14"/>
      <c r="J137" s="14"/>
      <c r="K137" s="14"/>
      <c r="L137" s="15"/>
      <c r="M137" s="15"/>
      <c r="N137" s="15"/>
      <c r="O137" s="15"/>
      <c r="P137" s="15"/>
      <c r="R137" s="15"/>
      <c r="S137" s="15"/>
      <c r="T137" s="15"/>
      <c r="U137" s="15"/>
      <c r="V137" s="15"/>
      <c r="X137" s="15"/>
      <c r="Y137" s="15"/>
      <c r="Z137" s="15"/>
      <c r="AA137" s="15"/>
      <c r="AB137" s="15"/>
      <c r="AD137" s="16"/>
      <c r="AE137" s="16"/>
      <c r="AF137" s="16"/>
      <c r="AG137" s="16"/>
      <c r="AH137" s="16"/>
      <c r="AJ137" s="17"/>
      <c r="AK137" s="17"/>
      <c r="AL137" s="17"/>
      <c r="AM137" s="17"/>
      <c r="AN137" s="17"/>
      <c r="AO137" s="18"/>
      <c r="AP137" s="19"/>
      <c r="AQ137" s="19"/>
      <c r="AR137" s="19"/>
      <c r="AS137" s="19"/>
      <c r="AT137" s="19"/>
      <c r="AU137" s="20"/>
      <c r="AV137" s="19"/>
      <c r="AW137" s="19"/>
      <c r="AX137" s="19"/>
      <c r="AY137" s="19"/>
      <c r="AZ137" s="19"/>
      <c r="BA137" s="21"/>
      <c r="BB137" s="22"/>
      <c r="BC137" s="22"/>
      <c r="BE137" s="13"/>
      <c r="BF137" s="13"/>
    </row>
    <row r="138" spans="1:58">
      <c r="A138" s="11"/>
      <c r="B138" s="12"/>
      <c r="C138" s="13"/>
      <c r="D138" s="13"/>
      <c r="E138" s="13"/>
      <c r="F138" s="13"/>
      <c r="G138" s="13"/>
      <c r="H138" s="14"/>
      <c r="I138" s="14"/>
      <c r="J138" s="14"/>
      <c r="K138" s="14"/>
      <c r="L138" s="15"/>
      <c r="M138" s="15"/>
      <c r="N138" s="15"/>
      <c r="O138" s="15"/>
      <c r="P138" s="15"/>
      <c r="R138" s="15"/>
      <c r="S138" s="15"/>
      <c r="T138" s="15"/>
      <c r="U138" s="15"/>
      <c r="V138" s="15"/>
      <c r="X138" s="15"/>
      <c r="Y138" s="15"/>
      <c r="Z138" s="15"/>
      <c r="AA138" s="15"/>
      <c r="AB138" s="15"/>
      <c r="AD138" s="16"/>
      <c r="AE138" s="16"/>
      <c r="AF138" s="16"/>
      <c r="AG138" s="16"/>
      <c r="AH138" s="16"/>
      <c r="AJ138" s="17"/>
      <c r="AK138" s="17"/>
      <c r="AL138" s="17"/>
      <c r="AM138" s="17"/>
      <c r="AN138" s="17"/>
      <c r="AO138" s="18"/>
      <c r="AP138" s="19"/>
      <c r="AQ138" s="19"/>
      <c r="AR138" s="19"/>
      <c r="AS138" s="19"/>
      <c r="AT138" s="19"/>
      <c r="AU138" s="20"/>
      <c r="AV138" s="19"/>
      <c r="AW138" s="19"/>
      <c r="AX138" s="19"/>
      <c r="AY138" s="19"/>
      <c r="AZ138" s="19"/>
      <c r="BA138" s="21"/>
      <c r="BB138" s="22"/>
      <c r="BC138" s="22"/>
      <c r="BE138" s="13"/>
      <c r="BF138" s="13"/>
    </row>
    <row r="139" spans="1:58">
      <c r="A139" s="11"/>
      <c r="B139" s="12"/>
      <c r="C139" s="13"/>
      <c r="D139" s="13"/>
      <c r="E139" s="13"/>
      <c r="F139" s="13"/>
      <c r="G139" s="13"/>
      <c r="H139" s="14"/>
      <c r="I139" s="14"/>
      <c r="J139" s="14"/>
      <c r="K139" s="14"/>
      <c r="L139" s="15"/>
      <c r="M139" s="15"/>
      <c r="N139" s="15"/>
      <c r="O139" s="15"/>
      <c r="P139" s="15"/>
      <c r="R139" s="15"/>
      <c r="S139" s="15"/>
      <c r="T139" s="15"/>
      <c r="U139" s="15"/>
      <c r="V139" s="15"/>
      <c r="X139" s="15"/>
      <c r="Y139" s="15"/>
      <c r="Z139" s="15"/>
      <c r="AA139" s="15"/>
      <c r="AB139" s="15"/>
      <c r="AD139" s="16"/>
      <c r="AE139" s="16"/>
      <c r="AF139" s="16"/>
      <c r="AG139" s="16"/>
      <c r="AH139" s="16"/>
      <c r="AJ139" s="17"/>
      <c r="AK139" s="17"/>
      <c r="AL139" s="17"/>
      <c r="AM139" s="17"/>
      <c r="AN139" s="17"/>
      <c r="AO139" s="18"/>
      <c r="AP139" s="19"/>
      <c r="AQ139" s="19"/>
      <c r="AR139" s="19"/>
      <c r="AS139" s="19"/>
      <c r="AT139" s="19"/>
      <c r="AU139" s="20"/>
      <c r="AV139" s="19"/>
      <c r="AW139" s="19"/>
      <c r="AX139" s="19"/>
      <c r="AY139" s="19"/>
      <c r="AZ139" s="19"/>
      <c r="BA139" s="21"/>
      <c r="BB139" s="22"/>
      <c r="BC139" s="22"/>
      <c r="BE139" s="13"/>
      <c r="BF139" s="13"/>
    </row>
    <row r="140" spans="1:58">
      <c r="A140" s="11"/>
      <c r="B140" s="12"/>
      <c r="C140" s="13"/>
      <c r="D140" s="13"/>
      <c r="E140" s="13"/>
      <c r="F140" s="13"/>
      <c r="G140" s="13"/>
      <c r="H140" s="14"/>
      <c r="I140" s="14"/>
      <c r="J140" s="14"/>
      <c r="K140" s="14"/>
      <c r="L140" s="15"/>
      <c r="M140" s="15"/>
      <c r="N140" s="15"/>
      <c r="O140" s="15"/>
      <c r="P140" s="15"/>
      <c r="R140" s="15"/>
      <c r="S140" s="15"/>
      <c r="T140" s="15"/>
      <c r="U140" s="15"/>
      <c r="V140" s="15"/>
      <c r="X140" s="15"/>
      <c r="Y140" s="15"/>
      <c r="Z140" s="15"/>
      <c r="AA140" s="15"/>
      <c r="AB140" s="15"/>
      <c r="AD140" s="16"/>
      <c r="AE140" s="16"/>
      <c r="AF140" s="16"/>
      <c r="AG140" s="16"/>
      <c r="AH140" s="16"/>
      <c r="AJ140" s="17"/>
      <c r="AK140" s="17"/>
      <c r="AL140" s="17"/>
      <c r="AM140" s="17"/>
      <c r="AN140" s="17"/>
      <c r="AO140" s="18"/>
      <c r="AP140" s="19"/>
      <c r="AQ140" s="19"/>
      <c r="AR140" s="19"/>
      <c r="AS140" s="19"/>
      <c r="AT140" s="19"/>
      <c r="AU140" s="20"/>
      <c r="AV140" s="19"/>
      <c r="AW140" s="19"/>
      <c r="AX140" s="19"/>
      <c r="AY140" s="19"/>
      <c r="AZ140" s="19"/>
      <c r="BA140" s="21"/>
      <c r="BB140" s="22"/>
      <c r="BC140" s="22"/>
      <c r="BE140" s="13"/>
      <c r="BF140" s="13"/>
    </row>
    <row r="141" spans="1:58">
      <c r="A141" s="11"/>
      <c r="B141" s="12"/>
      <c r="C141" s="13"/>
      <c r="D141" s="13"/>
      <c r="E141" s="13"/>
      <c r="F141" s="13"/>
      <c r="G141" s="13"/>
      <c r="H141" s="14"/>
      <c r="I141" s="14"/>
      <c r="J141" s="14"/>
      <c r="K141" s="14"/>
      <c r="L141" s="15"/>
      <c r="M141" s="15"/>
      <c r="N141" s="15"/>
      <c r="O141" s="15"/>
      <c r="P141" s="15"/>
      <c r="R141" s="15"/>
      <c r="S141" s="15"/>
      <c r="T141" s="15"/>
      <c r="U141" s="15"/>
      <c r="V141" s="15"/>
      <c r="X141" s="15"/>
      <c r="Y141" s="15"/>
      <c r="Z141" s="15"/>
      <c r="AA141" s="15"/>
      <c r="AB141" s="15"/>
      <c r="AD141" s="16"/>
      <c r="AE141" s="16"/>
      <c r="AF141" s="16"/>
      <c r="AG141" s="16"/>
      <c r="AH141" s="16"/>
      <c r="AJ141" s="17"/>
      <c r="AK141" s="17"/>
      <c r="AL141" s="17"/>
      <c r="AM141" s="17"/>
      <c r="AN141" s="17"/>
      <c r="AO141" s="18"/>
      <c r="AP141" s="19"/>
      <c r="AQ141" s="19"/>
      <c r="AR141" s="19"/>
      <c r="AS141" s="19"/>
      <c r="AT141" s="19"/>
      <c r="AU141" s="20"/>
      <c r="AV141" s="19"/>
      <c r="AW141" s="19"/>
      <c r="AX141" s="19"/>
      <c r="AY141" s="19"/>
      <c r="AZ141" s="19"/>
      <c r="BA141" s="21"/>
      <c r="BB141" s="22"/>
      <c r="BC141" s="22"/>
      <c r="BE141" s="13"/>
      <c r="BF141" s="13"/>
    </row>
    <row r="142" spans="1:58">
      <c r="A142" s="11"/>
      <c r="B142" s="12"/>
      <c r="C142" s="13"/>
      <c r="D142" s="13"/>
      <c r="E142" s="13"/>
      <c r="F142" s="13"/>
      <c r="G142" s="13"/>
      <c r="H142" s="14"/>
      <c r="I142" s="14"/>
      <c r="J142" s="14"/>
      <c r="K142" s="14"/>
      <c r="L142" s="15"/>
      <c r="M142" s="15"/>
      <c r="N142" s="15"/>
      <c r="O142" s="15"/>
      <c r="P142" s="15"/>
      <c r="R142" s="15"/>
      <c r="S142" s="15"/>
      <c r="T142" s="15"/>
      <c r="U142" s="15"/>
      <c r="V142" s="15"/>
      <c r="X142" s="15"/>
      <c r="Y142" s="15"/>
      <c r="Z142" s="15"/>
      <c r="AA142" s="15"/>
      <c r="AB142" s="15"/>
      <c r="AD142" s="16"/>
      <c r="AE142" s="16"/>
      <c r="AF142" s="16"/>
      <c r="AG142" s="16"/>
      <c r="AH142" s="16"/>
      <c r="AJ142" s="17"/>
      <c r="AK142" s="17"/>
      <c r="AL142" s="17"/>
      <c r="AM142" s="17"/>
      <c r="AN142" s="17"/>
      <c r="AO142" s="18"/>
      <c r="AP142" s="19"/>
      <c r="AQ142" s="19"/>
      <c r="AR142" s="19"/>
      <c r="AS142" s="19"/>
      <c r="AT142" s="19"/>
      <c r="AU142" s="20"/>
      <c r="AV142" s="19"/>
      <c r="AW142" s="19"/>
      <c r="AX142" s="19"/>
      <c r="AY142" s="19"/>
      <c r="AZ142" s="19"/>
      <c r="BA142" s="21"/>
      <c r="BB142" s="22"/>
      <c r="BC142" s="22"/>
      <c r="BE142" s="13"/>
      <c r="BF142" s="13"/>
    </row>
    <row r="143" spans="1:58">
      <c r="A143" s="11"/>
      <c r="B143" s="12"/>
      <c r="C143" s="13"/>
      <c r="D143" s="13"/>
      <c r="E143" s="13"/>
      <c r="F143" s="13"/>
      <c r="G143" s="13"/>
      <c r="H143" s="14"/>
      <c r="I143" s="14"/>
      <c r="J143" s="14"/>
      <c r="K143" s="14"/>
      <c r="L143" s="15"/>
      <c r="M143" s="15"/>
      <c r="N143" s="15"/>
      <c r="O143" s="15"/>
      <c r="P143" s="15"/>
      <c r="R143" s="15"/>
      <c r="S143" s="15"/>
      <c r="T143" s="15"/>
      <c r="U143" s="15"/>
      <c r="V143" s="15"/>
      <c r="X143" s="15"/>
      <c r="Y143" s="15"/>
      <c r="Z143" s="15"/>
      <c r="AA143" s="15"/>
      <c r="AB143" s="15"/>
      <c r="AD143" s="16"/>
      <c r="AE143" s="16"/>
      <c r="AF143" s="16"/>
      <c r="AG143" s="16"/>
      <c r="AH143" s="16"/>
      <c r="AJ143" s="17"/>
      <c r="AK143" s="17"/>
      <c r="AL143" s="17"/>
      <c r="AM143" s="17"/>
      <c r="AN143" s="17"/>
      <c r="AO143" s="18"/>
      <c r="AP143" s="19"/>
      <c r="AQ143" s="19"/>
      <c r="AR143" s="19"/>
      <c r="AS143" s="19"/>
      <c r="AT143" s="19"/>
      <c r="AU143" s="20"/>
      <c r="AV143" s="19"/>
      <c r="AW143" s="19"/>
      <c r="AX143" s="19"/>
      <c r="AY143" s="19"/>
      <c r="AZ143" s="19"/>
      <c r="BA143" s="21"/>
      <c r="BB143" s="22"/>
      <c r="BC143" s="22"/>
      <c r="BE143" s="13"/>
      <c r="BF143" s="13"/>
    </row>
    <row r="144" spans="1:58">
      <c r="A144" s="11"/>
      <c r="B144" s="12"/>
      <c r="C144" s="13"/>
      <c r="D144" s="13"/>
      <c r="E144" s="13"/>
      <c r="F144" s="13"/>
      <c r="G144" s="13"/>
      <c r="H144" s="14"/>
      <c r="I144" s="14"/>
      <c r="J144" s="14"/>
      <c r="K144" s="14"/>
      <c r="L144" s="15"/>
      <c r="M144" s="15"/>
      <c r="N144" s="15"/>
      <c r="O144" s="15"/>
      <c r="P144" s="15"/>
      <c r="R144" s="15"/>
      <c r="S144" s="15"/>
      <c r="T144" s="15"/>
      <c r="U144" s="15"/>
      <c r="V144" s="15"/>
      <c r="X144" s="15"/>
      <c r="Y144" s="15"/>
      <c r="Z144" s="15"/>
      <c r="AA144" s="15"/>
      <c r="AB144" s="15"/>
      <c r="AD144" s="16"/>
      <c r="AE144" s="16"/>
      <c r="AF144" s="16"/>
      <c r="AG144" s="16"/>
      <c r="AH144" s="16"/>
      <c r="AJ144" s="17"/>
      <c r="AK144" s="17"/>
      <c r="AL144" s="17"/>
      <c r="AM144" s="17"/>
      <c r="AN144" s="17"/>
      <c r="AO144" s="18"/>
      <c r="AP144" s="19"/>
      <c r="AQ144" s="19"/>
      <c r="AR144" s="19"/>
      <c r="AS144" s="19"/>
      <c r="AT144" s="19"/>
      <c r="AU144" s="20"/>
      <c r="AV144" s="19"/>
      <c r="AW144" s="19"/>
      <c r="AX144" s="19"/>
      <c r="AY144" s="19"/>
      <c r="AZ144" s="19"/>
      <c r="BA144" s="21"/>
      <c r="BB144" s="22"/>
      <c r="BC144" s="22"/>
      <c r="BE144" s="13"/>
      <c r="BF144" s="13"/>
    </row>
    <row r="145" spans="1:58">
      <c r="A145" s="11"/>
      <c r="B145" s="12"/>
      <c r="C145" s="13"/>
      <c r="D145" s="13"/>
      <c r="E145" s="13"/>
      <c r="F145" s="13"/>
      <c r="G145" s="13"/>
      <c r="H145" s="14"/>
      <c r="I145" s="14"/>
      <c r="J145" s="14"/>
      <c r="K145" s="14"/>
      <c r="L145" s="15"/>
      <c r="M145" s="15"/>
      <c r="N145" s="15"/>
      <c r="O145" s="15"/>
      <c r="P145" s="15"/>
      <c r="R145" s="15"/>
      <c r="S145" s="15"/>
      <c r="T145" s="15"/>
      <c r="U145" s="15"/>
      <c r="V145" s="15"/>
      <c r="X145" s="15"/>
      <c r="Y145" s="15"/>
      <c r="Z145" s="15"/>
      <c r="AA145" s="15"/>
      <c r="AB145" s="15"/>
      <c r="AD145" s="16"/>
      <c r="AE145" s="16"/>
      <c r="AF145" s="16"/>
      <c r="AG145" s="16"/>
      <c r="AH145" s="16"/>
      <c r="AJ145" s="17"/>
      <c r="AK145" s="17"/>
      <c r="AL145" s="17"/>
      <c r="AM145" s="17"/>
      <c r="AN145" s="17"/>
      <c r="AO145" s="18"/>
      <c r="AP145" s="19"/>
      <c r="AQ145" s="19"/>
      <c r="AR145" s="19"/>
      <c r="AS145" s="19"/>
      <c r="AT145" s="19"/>
      <c r="AU145" s="20"/>
      <c r="AV145" s="19"/>
      <c r="AW145" s="19"/>
      <c r="AX145" s="19"/>
      <c r="AY145" s="19"/>
      <c r="AZ145" s="19"/>
      <c r="BA145" s="21"/>
      <c r="BB145" s="22"/>
      <c r="BC145" s="22"/>
      <c r="BE145" s="13"/>
      <c r="BF145" s="13"/>
    </row>
    <row r="146" spans="1:58">
      <c r="A146" s="11"/>
      <c r="B146" s="12"/>
      <c r="C146" s="13"/>
      <c r="D146" s="13"/>
      <c r="E146" s="13"/>
      <c r="F146" s="13"/>
      <c r="G146" s="13"/>
      <c r="H146" s="14"/>
      <c r="I146" s="14"/>
      <c r="J146" s="14"/>
      <c r="K146" s="14"/>
      <c r="L146" s="15"/>
      <c r="M146" s="15"/>
      <c r="N146" s="15"/>
      <c r="O146" s="15"/>
      <c r="P146" s="15"/>
      <c r="R146" s="15"/>
      <c r="S146" s="15"/>
      <c r="T146" s="15"/>
      <c r="U146" s="15"/>
      <c r="V146" s="15"/>
      <c r="X146" s="15"/>
      <c r="Y146" s="15"/>
      <c r="Z146" s="15"/>
      <c r="AA146" s="15"/>
      <c r="AB146" s="15"/>
      <c r="AD146" s="16"/>
      <c r="AE146" s="16"/>
      <c r="AF146" s="16"/>
      <c r="AG146" s="16"/>
      <c r="AH146" s="16"/>
      <c r="AJ146" s="17"/>
      <c r="AK146" s="17"/>
      <c r="AL146" s="17"/>
      <c r="AM146" s="17"/>
      <c r="AN146" s="17"/>
      <c r="AO146" s="18"/>
      <c r="AP146" s="19"/>
      <c r="AQ146" s="19"/>
      <c r="AR146" s="19"/>
      <c r="AS146" s="19"/>
      <c r="AT146" s="19"/>
      <c r="AU146" s="20"/>
      <c r="AV146" s="19"/>
      <c r="AW146" s="19"/>
      <c r="AX146" s="19"/>
      <c r="AY146" s="19"/>
      <c r="AZ146" s="19"/>
      <c r="BA146" s="21"/>
      <c r="BB146" s="22"/>
      <c r="BC146" s="22"/>
      <c r="BE146" s="13"/>
      <c r="BF146" s="13"/>
    </row>
    <row r="147" spans="1:58">
      <c r="A147" s="11"/>
      <c r="B147" s="12"/>
      <c r="C147" s="13"/>
      <c r="D147" s="13"/>
      <c r="E147" s="13"/>
      <c r="F147" s="13"/>
      <c r="G147" s="13"/>
      <c r="H147" s="14"/>
      <c r="I147" s="14"/>
      <c r="J147" s="14"/>
      <c r="K147" s="14"/>
      <c r="L147" s="15"/>
      <c r="M147" s="15"/>
      <c r="N147" s="15"/>
      <c r="O147" s="15"/>
      <c r="P147" s="15"/>
      <c r="R147" s="15"/>
      <c r="S147" s="15"/>
      <c r="T147" s="15"/>
      <c r="U147" s="15"/>
      <c r="V147" s="15"/>
      <c r="X147" s="15"/>
      <c r="Y147" s="15"/>
      <c r="Z147" s="15"/>
      <c r="AA147" s="15"/>
      <c r="AB147" s="15"/>
      <c r="AD147" s="16"/>
      <c r="AE147" s="16"/>
      <c r="AF147" s="16"/>
      <c r="AG147" s="16"/>
      <c r="AH147" s="16"/>
      <c r="AJ147" s="17"/>
      <c r="AK147" s="17"/>
      <c r="AL147" s="17"/>
      <c r="AM147" s="17"/>
      <c r="AN147" s="17"/>
      <c r="AO147" s="18"/>
      <c r="AP147" s="19"/>
      <c r="AQ147" s="19"/>
      <c r="AR147" s="19"/>
      <c r="AS147" s="19"/>
      <c r="AT147" s="19"/>
      <c r="AU147" s="20"/>
      <c r="AV147" s="19"/>
      <c r="AW147" s="19"/>
      <c r="AX147" s="19"/>
      <c r="AY147" s="19"/>
      <c r="AZ147" s="19"/>
      <c r="BA147" s="21"/>
      <c r="BB147" s="22"/>
      <c r="BC147" s="22"/>
      <c r="BE147" s="13"/>
      <c r="BF147" s="13"/>
    </row>
    <row r="148" spans="1:58">
      <c r="A148" s="11"/>
      <c r="B148" s="12"/>
      <c r="C148" s="13"/>
      <c r="D148" s="13"/>
      <c r="E148" s="13"/>
      <c r="F148" s="13"/>
      <c r="G148" s="13"/>
      <c r="H148" s="14"/>
      <c r="I148" s="14"/>
      <c r="J148" s="14"/>
      <c r="K148" s="14"/>
      <c r="L148" s="15"/>
      <c r="M148" s="15"/>
      <c r="N148" s="15"/>
      <c r="O148" s="15"/>
      <c r="P148" s="15"/>
      <c r="R148" s="15"/>
      <c r="S148" s="15"/>
      <c r="T148" s="15"/>
      <c r="U148" s="15"/>
      <c r="V148" s="15"/>
      <c r="X148" s="15"/>
      <c r="Y148" s="15"/>
      <c r="Z148" s="15"/>
      <c r="AA148" s="15"/>
      <c r="AB148" s="15"/>
      <c r="AD148" s="16"/>
      <c r="AE148" s="16"/>
      <c r="AF148" s="16"/>
      <c r="AG148" s="16"/>
      <c r="AH148" s="16"/>
      <c r="AJ148" s="17"/>
      <c r="AK148" s="17"/>
      <c r="AL148" s="17"/>
      <c r="AM148" s="17"/>
      <c r="AN148" s="17"/>
      <c r="AO148" s="18"/>
      <c r="AP148" s="19"/>
      <c r="AQ148" s="19"/>
      <c r="AR148" s="19"/>
      <c r="AS148" s="19"/>
      <c r="AT148" s="19"/>
      <c r="AU148" s="20"/>
      <c r="AV148" s="19"/>
      <c r="AW148" s="19"/>
      <c r="AX148" s="19"/>
      <c r="AY148" s="19"/>
      <c r="AZ148" s="19"/>
      <c r="BA148" s="21"/>
      <c r="BB148" s="22"/>
      <c r="BC148" s="22"/>
      <c r="BE148" s="13"/>
      <c r="BF148" s="13"/>
    </row>
    <row r="149" spans="1:58">
      <c r="A149" s="11"/>
      <c r="B149" s="12"/>
      <c r="C149" s="13"/>
      <c r="D149" s="13"/>
      <c r="E149" s="13"/>
      <c r="F149" s="13"/>
      <c r="G149" s="13"/>
      <c r="H149" s="14"/>
      <c r="I149" s="14"/>
      <c r="J149" s="14"/>
      <c r="K149" s="14"/>
      <c r="L149" s="15"/>
      <c r="M149" s="15"/>
      <c r="N149" s="15"/>
      <c r="O149" s="15"/>
      <c r="P149" s="15"/>
      <c r="R149" s="15"/>
      <c r="S149" s="15"/>
      <c r="T149" s="15"/>
      <c r="U149" s="15"/>
      <c r="V149" s="15"/>
      <c r="X149" s="15"/>
      <c r="Y149" s="15"/>
      <c r="Z149" s="15"/>
      <c r="AA149" s="15"/>
      <c r="AB149" s="15"/>
      <c r="AD149" s="16"/>
      <c r="AE149" s="16"/>
      <c r="AF149" s="16"/>
      <c r="AG149" s="16"/>
      <c r="AH149" s="16"/>
      <c r="AJ149" s="17"/>
      <c r="AK149" s="17"/>
      <c r="AL149" s="17"/>
      <c r="AM149" s="17"/>
      <c r="AN149" s="17"/>
      <c r="AO149" s="18"/>
      <c r="AP149" s="19"/>
      <c r="AQ149" s="19"/>
      <c r="AR149" s="19"/>
      <c r="AS149" s="19"/>
      <c r="AT149" s="19"/>
      <c r="AU149" s="20"/>
      <c r="AV149" s="19"/>
      <c r="AW149" s="19"/>
      <c r="AX149" s="19"/>
      <c r="AY149" s="19"/>
      <c r="AZ149" s="19"/>
      <c r="BA149" s="21"/>
      <c r="BB149" s="22"/>
      <c r="BC149" s="22"/>
      <c r="BE149" s="13"/>
      <c r="BF149" s="13"/>
    </row>
    <row r="150" spans="1:58">
      <c r="A150" s="11"/>
      <c r="B150" s="12"/>
      <c r="C150" s="13"/>
      <c r="D150" s="13"/>
      <c r="E150" s="13"/>
      <c r="F150" s="13"/>
      <c r="G150" s="13"/>
      <c r="H150" s="14"/>
      <c r="I150" s="14"/>
      <c r="J150" s="14"/>
      <c r="K150" s="14"/>
      <c r="L150" s="15"/>
      <c r="M150" s="15"/>
      <c r="N150" s="15"/>
      <c r="O150" s="15"/>
      <c r="P150" s="15"/>
      <c r="R150" s="15"/>
      <c r="S150" s="15"/>
      <c r="T150" s="15"/>
      <c r="U150" s="15"/>
      <c r="V150" s="15"/>
      <c r="X150" s="15"/>
      <c r="Y150" s="15"/>
      <c r="Z150" s="15"/>
      <c r="AA150" s="15"/>
      <c r="AB150" s="15"/>
      <c r="AD150" s="16"/>
      <c r="AE150" s="16"/>
      <c r="AF150" s="16"/>
      <c r="AG150" s="16"/>
      <c r="AH150" s="16"/>
      <c r="AJ150" s="17"/>
      <c r="AK150" s="17"/>
      <c r="AL150" s="17"/>
      <c r="AM150" s="17"/>
      <c r="AN150" s="17"/>
      <c r="AO150" s="18"/>
      <c r="AP150" s="19"/>
      <c r="AQ150" s="19"/>
      <c r="AR150" s="19"/>
      <c r="AS150" s="19"/>
      <c r="AT150" s="19"/>
      <c r="AU150" s="20"/>
      <c r="AV150" s="19"/>
      <c r="AW150" s="19"/>
      <c r="AX150" s="19"/>
      <c r="AY150" s="19"/>
      <c r="AZ150" s="19"/>
      <c r="BA150" s="21"/>
      <c r="BB150" s="22"/>
      <c r="BC150" s="22"/>
      <c r="BE150" s="13"/>
      <c r="BF150" s="13"/>
    </row>
    <row r="151" spans="1:58">
      <c r="A151" s="11"/>
      <c r="B151" s="12"/>
      <c r="C151" s="13"/>
      <c r="D151" s="13"/>
      <c r="E151" s="13"/>
      <c r="F151" s="13"/>
      <c r="G151" s="13"/>
      <c r="H151" s="14"/>
      <c r="I151" s="14"/>
      <c r="J151" s="14"/>
      <c r="K151" s="14"/>
      <c r="L151" s="15"/>
      <c r="M151" s="15"/>
      <c r="N151" s="15"/>
      <c r="O151" s="15"/>
      <c r="P151" s="15"/>
      <c r="R151" s="15"/>
      <c r="S151" s="15"/>
      <c r="T151" s="15"/>
      <c r="U151" s="15"/>
      <c r="V151" s="15"/>
      <c r="X151" s="15"/>
      <c r="Y151" s="15"/>
      <c r="Z151" s="15"/>
      <c r="AA151" s="15"/>
      <c r="AB151" s="15"/>
      <c r="AD151" s="16"/>
      <c r="AE151" s="16"/>
      <c r="AF151" s="16"/>
      <c r="AG151" s="16"/>
      <c r="AH151" s="16"/>
      <c r="AJ151" s="17"/>
      <c r="AK151" s="17"/>
      <c r="AL151" s="17"/>
      <c r="AM151" s="17"/>
      <c r="AN151" s="17"/>
      <c r="AO151" s="18"/>
      <c r="AP151" s="19"/>
      <c r="AQ151" s="19"/>
      <c r="AR151" s="19"/>
      <c r="AS151" s="19"/>
      <c r="AT151" s="19"/>
      <c r="AU151" s="20"/>
      <c r="AV151" s="19"/>
      <c r="AW151" s="19"/>
      <c r="AX151" s="19"/>
      <c r="AY151" s="19"/>
      <c r="AZ151" s="19"/>
      <c r="BA151" s="21"/>
      <c r="BB151" s="22"/>
      <c r="BC151" s="22"/>
      <c r="BE151" s="13"/>
      <c r="BF151" s="13"/>
    </row>
    <row r="152" spans="1:58">
      <c r="B152" s="12"/>
      <c r="C152" s="13"/>
      <c r="D152" s="13"/>
      <c r="E152" s="13"/>
      <c r="F152" s="13"/>
      <c r="G152" s="13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X101"/>
  <sheetViews>
    <sheetView topLeftCell="A3" workbookViewId="0">
      <selection activeCell="N9" sqref="N9"/>
    </sheetView>
  </sheetViews>
  <sheetFormatPr baseColWidth="10" defaultRowHeight="15"/>
  <sheetData>
    <row r="2" spans="1:50" ht="18">
      <c r="B2" s="73" t="s">
        <v>87</v>
      </c>
    </row>
    <row r="4" spans="1:50">
      <c r="E4" t="s">
        <v>88</v>
      </c>
    </row>
    <row r="5" spans="1:50" ht="18">
      <c r="B5" s="74" t="s">
        <v>89</v>
      </c>
      <c r="K5" s="74" t="s">
        <v>90</v>
      </c>
      <c r="AK5" t="s">
        <v>91</v>
      </c>
    </row>
    <row r="6" spans="1:50">
      <c r="A6" s="75"/>
      <c r="B6" s="76"/>
      <c r="C6" s="77" t="s">
        <v>92</v>
      </c>
      <c r="D6" s="77" t="s">
        <v>93</v>
      </c>
      <c r="E6" s="78" t="s">
        <v>94</v>
      </c>
      <c r="F6" s="79"/>
      <c r="G6" s="79"/>
      <c r="H6" s="79"/>
      <c r="I6" s="80"/>
      <c r="J6" s="81" t="s">
        <v>95</v>
      </c>
      <c r="K6" s="82">
        <v>1</v>
      </c>
      <c r="L6" s="83">
        <v>2</v>
      </c>
      <c r="M6" s="83">
        <v>3</v>
      </c>
      <c r="N6" s="83">
        <v>4</v>
      </c>
      <c r="O6" s="84">
        <v>5</v>
      </c>
      <c r="P6" s="82">
        <v>1</v>
      </c>
      <c r="Q6" s="83">
        <v>2</v>
      </c>
      <c r="R6" s="83">
        <v>3</v>
      </c>
      <c r="S6" s="83">
        <v>4</v>
      </c>
      <c r="T6" s="84">
        <v>5</v>
      </c>
      <c r="U6" s="82">
        <v>1</v>
      </c>
      <c r="V6" s="83">
        <v>2</v>
      </c>
      <c r="W6" s="83">
        <v>3</v>
      </c>
      <c r="X6" s="83">
        <v>4</v>
      </c>
      <c r="Y6" s="84">
        <v>5</v>
      </c>
      <c r="Z6" s="82">
        <v>1</v>
      </c>
      <c r="AA6" s="83">
        <v>2</v>
      </c>
      <c r="AB6" s="83">
        <v>3</v>
      </c>
      <c r="AC6" s="83">
        <v>4</v>
      </c>
      <c r="AD6" s="84">
        <v>5</v>
      </c>
      <c r="AE6" s="82">
        <v>1</v>
      </c>
      <c r="AF6" s="83">
        <v>2</v>
      </c>
      <c r="AG6" s="83">
        <v>3</v>
      </c>
      <c r="AH6" s="83">
        <v>4</v>
      </c>
      <c r="AI6" s="84">
        <v>5</v>
      </c>
      <c r="AK6" t="s">
        <v>96</v>
      </c>
    </row>
    <row r="7" spans="1:50">
      <c r="A7" s="75"/>
      <c r="B7" s="85" t="s">
        <v>97</v>
      </c>
      <c r="C7" s="77" t="s">
        <v>82</v>
      </c>
      <c r="D7" s="77" t="s">
        <v>82</v>
      </c>
      <c r="E7" s="86"/>
      <c r="F7" s="86"/>
      <c r="G7" s="87" t="s">
        <v>152</v>
      </c>
      <c r="H7" s="87" t="s">
        <v>153</v>
      </c>
      <c r="I7" s="87" t="s">
        <v>154</v>
      </c>
      <c r="K7" s="88">
        <v>59.78264765746605</v>
      </c>
      <c r="L7" s="88">
        <v>20.521395169381659</v>
      </c>
      <c r="M7" s="88">
        <v>10.963389333055904</v>
      </c>
      <c r="N7" s="88">
        <v>6.4034150865053556</v>
      </c>
      <c r="O7" s="88">
        <v>2.3291527535910497</v>
      </c>
      <c r="P7" s="88">
        <v>55.889781493683387</v>
      </c>
      <c r="Q7" s="88">
        <v>22.585830283286157</v>
      </c>
      <c r="R7" s="88">
        <v>12.562478552436311</v>
      </c>
      <c r="S7" s="88">
        <v>6.681942341680589</v>
      </c>
      <c r="T7" s="88">
        <v>2.279967328913544</v>
      </c>
      <c r="U7" s="88">
        <v>57.686829409191631</v>
      </c>
      <c r="V7" s="88">
        <v>21.639820473858418</v>
      </c>
      <c r="W7" s="88">
        <v>11.792480520914996</v>
      </c>
      <c r="X7" s="88">
        <v>6.5556670085073954</v>
      </c>
      <c r="Y7" s="88">
        <v>2.325202587527563</v>
      </c>
      <c r="Z7" s="88">
        <v>57.686829409191631</v>
      </c>
      <c r="AA7" s="88">
        <v>21.639820473858418</v>
      </c>
      <c r="AB7" s="88">
        <v>11.792480520914996</v>
      </c>
      <c r="AC7" s="88">
        <v>6.5556670085073954</v>
      </c>
      <c r="AD7" s="88">
        <v>2.325202587527563</v>
      </c>
      <c r="AE7" s="88">
        <v>76.219219536952835</v>
      </c>
      <c r="AF7" s="88">
        <v>16.07778383978529</v>
      </c>
      <c r="AG7" s="88">
        <v>5.5461833030588847</v>
      </c>
      <c r="AH7" s="88">
        <v>1.7917573830255746</v>
      </c>
      <c r="AI7" s="88">
        <v>0.36505593717740897</v>
      </c>
      <c r="AP7" s="89"/>
      <c r="AQ7" s="89"/>
      <c r="AR7" s="89"/>
      <c r="AS7" s="89"/>
      <c r="AT7" s="89"/>
      <c r="AU7" s="89"/>
      <c r="AV7" s="89"/>
      <c r="AW7" s="90" t="s">
        <v>98</v>
      </c>
      <c r="AX7" s="89"/>
    </row>
    <row r="8" spans="1:50" ht="45">
      <c r="A8" s="75"/>
      <c r="B8" s="91" t="s">
        <v>99</v>
      </c>
      <c r="C8" s="92" t="s">
        <v>100</v>
      </c>
      <c r="D8" s="87" t="s">
        <v>100</v>
      </c>
      <c r="E8" s="86"/>
      <c r="F8" s="86"/>
      <c r="G8" s="87" t="s">
        <v>156</v>
      </c>
      <c r="H8" s="87" t="s">
        <v>157</v>
      </c>
      <c r="I8" s="87" t="s">
        <v>158</v>
      </c>
      <c r="U8" s="93" t="s">
        <v>101</v>
      </c>
      <c r="V8" s="94" t="s">
        <v>101</v>
      </c>
      <c r="W8" s="94" t="s">
        <v>101</v>
      </c>
      <c r="X8" s="94" t="s">
        <v>101</v>
      </c>
      <c r="Y8" s="95" t="s">
        <v>101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s="93" t="s">
        <v>103</v>
      </c>
      <c r="AF8" s="94" t="s">
        <v>103</v>
      </c>
      <c r="AG8" s="94" t="s">
        <v>103</v>
      </c>
      <c r="AH8" s="94" t="s">
        <v>103</v>
      </c>
      <c r="AI8" s="95" t="s">
        <v>103</v>
      </c>
      <c r="AL8" t="s">
        <v>160</v>
      </c>
      <c r="AM8" t="s">
        <v>104</v>
      </c>
      <c r="AP8" s="96" t="s">
        <v>105</v>
      </c>
      <c r="AQ8" s="96" t="s">
        <v>106</v>
      </c>
      <c r="AR8" s="96" t="s">
        <v>107</v>
      </c>
      <c r="AS8" s="96" t="s">
        <v>0</v>
      </c>
      <c r="AT8" s="96" t="s">
        <v>1</v>
      </c>
      <c r="AU8" s="97"/>
      <c r="AV8" s="97"/>
      <c r="AW8" s="97" t="s">
        <v>2</v>
      </c>
      <c r="AX8" s="97"/>
    </row>
    <row r="9" spans="1:50" ht="45">
      <c r="A9" s="75"/>
      <c r="B9" s="98" t="s">
        <v>164</v>
      </c>
      <c r="C9" s="99" t="s">
        <v>3</v>
      </c>
      <c r="D9" s="87" t="s">
        <v>4</v>
      </c>
      <c r="E9" s="87" t="s">
        <v>160</v>
      </c>
      <c r="F9" s="87" t="s">
        <v>161</v>
      </c>
      <c r="G9" s="87" t="s">
        <v>162</v>
      </c>
      <c r="H9" s="87" t="s">
        <v>163</v>
      </c>
      <c r="I9" s="87" t="s">
        <v>164</v>
      </c>
      <c r="K9" s="100" t="s">
        <v>160</v>
      </c>
      <c r="L9" s="101" t="s">
        <v>160</v>
      </c>
      <c r="M9" s="101" t="s">
        <v>160</v>
      </c>
      <c r="N9" s="101" t="s">
        <v>160</v>
      </c>
      <c r="O9" s="102" t="s">
        <v>160</v>
      </c>
      <c r="P9" s="87" t="s">
        <v>161</v>
      </c>
      <c r="Q9" s="87" t="s">
        <v>161</v>
      </c>
      <c r="R9" s="87" t="s">
        <v>161</v>
      </c>
      <c r="S9" s="87" t="s">
        <v>161</v>
      </c>
      <c r="T9" s="87" t="s">
        <v>161</v>
      </c>
      <c r="U9" s="103" t="s">
        <v>5</v>
      </c>
      <c r="V9" s="104" t="s">
        <v>5</v>
      </c>
      <c r="W9" s="104" t="s">
        <v>5</v>
      </c>
      <c r="X9" s="104" t="s">
        <v>5</v>
      </c>
      <c r="Y9" s="99" t="s">
        <v>5</v>
      </c>
      <c r="Z9" s="87" t="s">
        <v>6</v>
      </c>
      <c r="AA9" s="87" t="s">
        <v>6</v>
      </c>
      <c r="AB9" s="87" t="s">
        <v>6</v>
      </c>
      <c r="AC9" s="87" t="s">
        <v>6</v>
      </c>
      <c r="AD9" s="87" t="s">
        <v>6</v>
      </c>
      <c r="AE9" s="103" t="s">
        <v>7</v>
      </c>
      <c r="AF9" s="104" t="s">
        <v>7</v>
      </c>
      <c r="AG9" s="104" t="s">
        <v>7</v>
      </c>
      <c r="AH9" s="104" t="s">
        <v>7</v>
      </c>
      <c r="AI9" s="99" t="s">
        <v>7</v>
      </c>
      <c r="AK9" s="96" t="s">
        <v>160</v>
      </c>
      <c r="AL9" s="87" t="s">
        <v>8</v>
      </c>
      <c r="AM9" s="87" t="s">
        <v>9</v>
      </c>
      <c r="AN9" s="87" t="s">
        <v>10</v>
      </c>
      <c r="AP9" s="105" t="s">
        <v>11</v>
      </c>
      <c r="AQ9" s="105" t="s">
        <v>12</v>
      </c>
      <c r="AR9" s="105" t="s">
        <v>13</v>
      </c>
      <c r="AS9" s="105" t="s">
        <v>14</v>
      </c>
      <c r="AT9" s="105" t="s">
        <v>15</v>
      </c>
      <c r="AU9" s="106" t="s">
        <v>16</v>
      </c>
      <c r="AV9" s="106"/>
      <c r="AW9" s="107" t="s">
        <v>17</v>
      </c>
      <c r="AX9" s="107" t="s">
        <v>18</v>
      </c>
    </row>
    <row r="10" spans="1:50">
      <c r="A10" s="108" t="s">
        <v>19</v>
      </c>
      <c r="B10" s="76"/>
      <c r="C10" s="87" t="s">
        <v>20</v>
      </c>
      <c r="D10" s="87" t="s">
        <v>20</v>
      </c>
      <c r="E10" s="87" t="s">
        <v>20</v>
      </c>
      <c r="F10" s="87" t="s">
        <v>20</v>
      </c>
      <c r="G10" s="87" t="s">
        <v>20</v>
      </c>
      <c r="H10" s="87" t="s">
        <v>20</v>
      </c>
      <c r="I10" s="87" t="s">
        <v>20</v>
      </c>
      <c r="J10" s="108" t="s">
        <v>19</v>
      </c>
      <c r="AJ10" s="108" t="s">
        <v>19</v>
      </c>
      <c r="AV10" s="108" t="s">
        <v>19</v>
      </c>
      <c r="AW10" t="s">
        <v>21</v>
      </c>
      <c r="AX10" t="s">
        <v>22</v>
      </c>
    </row>
    <row r="11" spans="1:50">
      <c r="A11" s="109">
        <v>1910</v>
      </c>
      <c r="B11" s="76">
        <v>563486</v>
      </c>
      <c r="C11" s="86">
        <v>21</v>
      </c>
      <c r="D11" s="86">
        <v>2.4</v>
      </c>
      <c r="E11" s="86">
        <v>43.2</v>
      </c>
      <c r="F11" s="86">
        <v>14</v>
      </c>
      <c r="G11" s="86">
        <v>0.2</v>
      </c>
      <c r="H11" s="86">
        <v>1.1000000000000001</v>
      </c>
      <c r="I11" s="86">
        <v>41.5</v>
      </c>
      <c r="J11" s="109">
        <v>1910</v>
      </c>
      <c r="K11" s="88">
        <f>$E11*$D11*K$7/10^4</f>
        <v>0.619826490912608</v>
      </c>
      <c r="L11" s="88">
        <f t="shared" ref="L11:O26" si="0">$E11*$D11*L$7/10^4</f>
        <v>0.21276582511614905</v>
      </c>
      <c r="M11" s="88">
        <f t="shared" si="0"/>
        <v>0.11366842060512362</v>
      </c>
      <c r="N11" s="88">
        <f t="shared" si="0"/>
        <v>6.6390607616887531E-2</v>
      </c>
      <c r="O11" s="88">
        <f t="shared" si="0"/>
        <v>2.4148655749232004E-2</v>
      </c>
      <c r="P11" s="88">
        <f>$F11*$D11*P$7/10^4</f>
        <v>0.18778966581877618</v>
      </c>
      <c r="Q11" s="88">
        <f t="shared" ref="Q11:T26" si="1">$F11*$D11*Q$7/10^4</f>
        <v>7.5888389751841492E-2</v>
      </c>
      <c r="R11" s="88">
        <f t="shared" si="1"/>
        <v>4.2209927936186005E-2</v>
      </c>
      <c r="S11" s="88">
        <f t="shared" si="1"/>
        <v>2.245132626804678E-2</v>
      </c>
      <c r="T11" s="88">
        <f t="shared" si="1"/>
        <v>7.6606902251495088E-3</v>
      </c>
      <c r="U11" s="110">
        <f>$G11*$D11*U$7/10^4</f>
        <v>2.7689678116411985E-3</v>
      </c>
      <c r="V11" s="110">
        <f t="shared" ref="V11:Y26" si="2">$G11*$D11*V$7/10^4</f>
        <v>1.0387113827452041E-3</v>
      </c>
      <c r="W11" s="110">
        <f t="shared" si="2"/>
        <v>5.6603906500391984E-4</v>
      </c>
      <c r="X11" s="110">
        <f t="shared" si="2"/>
        <v>3.1467201640835498E-4</v>
      </c>
      <c r="Y11" s="110">
        <f t="shared" si="2"/>
        <v>1.1160972420132302E-4</v>
      </c>
      <c r="Z11" s="88">
        <f>$H11*$D11*Z$7/10^4</f>
        <v>1.5229322964026591E-2</v>
      </c>
      <c r="AA11" s="88">
        <f t="shared" ref="AA11:AD26" si="3">$H11*$D11*AA$7/10^4</f>
        <v>5.7129126050986219E-3</v>
      </c>
      <c r="AB11" s="88">
        <f t="shared" si="3"/>
        <v>3.113214857521559E-3</v>
      </c>
      <c r="AC11" s="88">
        <f t="shared" si="3"/>
        <v>1.7306960902459525E-3</v>
      </c>
      <c r="AD11" s="88">
        <f t="shared" si="3"/>
        <v>6.1385348310727666E-4</v>
      </c>
      <c r="AE11" s="88">
        <f>$I11*$D11*AE$7/10^4</f>
        <v>0.75914342658805012</v>
      </c>
      <c r="AF11" s="88">
        <f t="shared" ref="AF11:AI26" si="4">$I11*$D11*AF$7/10^4</f>
        <v>0.16013472704426149</v>
      </c>
      <c r="AG11" s="88">
        <f t="shared" si="4"/>
        <v>5.5239985698466491E-2</v>
      </c>
      <c r="AH11" s="88">
        <f t="shared" si="4"/>
        <v>1.7845903534934725E-2</v>
      </c>
      <c r="AI11" s="88">
        <f t="shared" si="4"/>
        <v>3.6359571342869934E-3</v>
      </c>
      <c r="AJ11" s="109">
        <v>1910</v>
      </c>
      <c r="AK11" s="111">
        <f>E11*D11/100</f>
        <v>1.0368000000000002</v>
      </c>
      <c r="AL11" s="111">
        <f>AK11+(F11*D11/100)</f>
        <v>1.3728000000000002</v>
      </c>
      <c r="AM11" s="111">
        <f>AL11+(I11*D11/100)</f>
        <v>2.3688000000000002</v>
      </c>
      <c r="AN11" s="111">
        <f>D11</f>
        <v>2.4</v>
      </c>
      <c r="AP11" s="111">
        <f>K11+P11+U11+Z11+AE11</f>
        <v>1.584757874095102</v>
      </c>
      <c r="AQ11" s="111">
        <f t="shared" ref="AQ11:AT26" si="5">L11+Q11+V11+AA11+AF11</f>
        <v>0.45554056590009584</v>
      </c>
      <c r="AR11" s="111">
        <f t="shared" si="5"/>
        <v>0.2147975881623016</v>
      </c>
      <c r="AS11" s="111">
        <f t="shared" si="5"/>
        <v>0.10873320552652332</v>
      </c>
      <c r="AT11" s="111">
        <f t="shared" si="5"/>
        <v>3.6170766315977106E-2</v>
      </c>
      <c r="AU11" s="112">
        <f>SUM(AP11:AT11)-D11</f>
        <v>0</v>
      </c>
      <c r="AV11" s="109">
        <v>1910</v>
      </c>
      <c r="AW11" s="88">
        <f>AT11/AR11</f>
        <v>0.16839465761899702</v>
      </c>
      <c r="AX11" s="88">
        <f>AR11/AP11</f>
        <v>0.135539688222058</v>
      </c>
    </row>
    <row r="12" spans="1:50">
      <c r="A12" s="109">
        <v>1911</v>
      </c>
      <c r="B12" s="76">
        <v>628535</v>
      </c>
      <c r="C12" s="86">
        <v>22.2</v>
      </c>
      <c r="D12" s="86">
        <v>2.8</v>
      </c>
      <c r="E12" s="86">
        <v>44.3</v>
      </c>
      <c r="F12" s="86">
        <v>15.3</v>
      </c>
      <c r="G12" s="86">
        <v>0.1</v>
      </c>
      <c r="H12" s="86">
        <v>0.9</v>
      </c>
      <c r="I12" s="86">
        <v>39.4</v>
      </c>
      <c r="J12" s="109">
        <v>1911</v>
      </c>
      <c r="K12" s="88">
        <f t="shared" ref="K12:O43" si="6">$E12*$D12*K$7/10^4</f>
        <v>0.74154396154320878</v>
      </c>
      <c r="L12" s="88">
        <f t="shared" si="0"/>
        <v>0.25454738568101004</v>
      </c>
      <c r="M12" s="88">
        <f t="shared" si="0"/>
        <v>0.13598988128722539</v>
      </c>
      <c r="N12" s="88">
        <f t="shared" si="0"/>
        <v>7.9427960733012407E-2</v>
      </c>
      <c r="O12" s="88">
        <f t="shared" si="0"/>
        <v>2.8890810755543374E-2</v>
      </c>
      <c r="P12" s="88">
        <f t="shared" ref="P12:T43" si="7">$F12*$D12*P$7/10^4</f>
        <v>0.23943182391893961</v>
      </c>
      <c r="Q12" s="88">
        <f t="shared" si="1"/>
        <v>9.6757696933597884E-2</v>
      </c>
      <c r="R12" s="88">
        <f t="shared" si="1"/>
        <v>5.3817658118637153E-2</v>
      </c>
      <c r="S12" s="88">
        <f t="shared" si="1"/>
        <v>2.8625440991759642E-2</v>
      </c>
      <c r="T12" s="88">
        <f t="shared" si="1"/>
        <v>9.7673800370656223E-3</v>
      </c>
      <c r="U12" s="110">
        <f t="shared" ref="U12:Y43" si="8">$G12*$D12*U$7/10^4</f>
        <v>1.6152312234573656E-3</v>
      </c>
      <c r="V12" s="110">
        <f t="shared" si="2"/>
        <v>6.0591497326803565E-4</v>
      </c>
      <c r="W12" s="110">
        <f t="shared" si="2"/>
        <v>3.3018945458561984E-4</v>
      </c>
      <c r="X12" s="110">
        <f t="shared" si="2"/>
        <v>1.8355867623820704E-4</v>
      </c>
      <c r="Y12" s="110">
        <f t="shared" si="2"/>
        <v>6.510567245077175E-5</v>
      </c>
      <c r="Z12" s="88">
        <f t="shared" ref="Z12:AD43" si="9">$H12*$D12*Z$7/10^4</f>
        <v>1.453708101111629E-2</v>
      </c>
      <c r="AA12" s="88">
        <f t="shared" si="3"/>
        <v>5.4532347594123216E-3</v>
      </c>
      <c r="AB12" s="88">
        <f t="shared" si="3"/>
        <v>2.971705091270579E-3</v>
      </c>
      <c r="AC12" s="88">
        <f t="shared" si="3"/>
        <v>1.6520280861438636E-3</v>
      </c>
      <c r="AD12" s="88">
        <f t="shared" si="3"/>
        <v>5.8595105205694591E-4</v>
      </c>
      <c r="AE12" s="88">
        <f t="shared" ref="AE12:AI43" si="10">$I12*$D12*AE$7/10^4</f>
        <v>0.8408504299316637</v>
      </c>
      <c r="AF12" s="88">
        <f t="shared" si="4"/>
        <v>0.17737011132051131</v>
      </c>
      <c r="AG12" s="88">
        <f t="shared" si="4"/>
        <v>6.1185494199345609E-2</v>
      </c>
      <c r="AH12" s="88">
        <f t="shared" si="4"/>
        <v>1.9766667449538138E-2</v>
      </c>
      <c r="AI12" s="88">
        <f t="shared" si="4"/>
        <v>4.0272970989411756E-3</v>
      </c>
      <c r="AJ12" s="109">
        <v>1911</v>
      </c>
      <c r="AK12" s="111">
        <f t="shared" ref="AK12:AK75" si="11">E12*D12/100</f>
        <v>1.2403999999999997</v>
      </c>
      <c r="AL12" s="111">
        <f t="shared" ref="AL12:AL75" si="12">AK12+(F12*D12/100)</f>
        <v>1.6687999999999996</v>
      </c>
      <c r="AM12" s="111">
        <f t="shared" ref="AM12:AM75" si="13">AL12+(I12*D12/100)</f>
        <v>2.7719999999999994</v>
      </c>
      <c r="AN12" s="111">
        <f t="shared" ref="AN12:AN75" si="14">D12</f>
        <v>2.8</v>
      </c>
      <c r="AP12" s="111">
        <f t="shared" ref="AP12:AT101" si="15">K12+P12+U12+Z12+AE12</f>
        <v>1.8379785276283858</v>
      </c>
      <c r="AQ12" s="111">
        <f t="shared" si="5"/>
        <v>0.53473434366779959</v>
      </c>
      <c r="AR12" s="111">
        <f t="shared" si="5"/>
        <v>0.25429492815106436</v>
      </c>
      <c r="AS12" s="111">
        <f t="shared" si="5"/>
        <v>0.12965565593669226</v>
      </c>
      <c r="AT12" s="111">
        <f t="shared" si="5"/>
        <v>4.3336544616057883E-2</v>
      </c>
      <c r="AU12" s="112">
        <f t="shared" ref="AU12:AU101" si="16">SUM(AP12:AT12)-D12</f>
        <v>0</v>
      </c>
      <c r="AV12" s="109">
        <v>1911</v>
      </c>
      <c r="AW12" s="88">
        <f t="shared" ref="AW12:AW101" si="17">AT12/AR12</f>
        <v>0.17041843866549211</v>
      </c>
      <c r="AX12" s="88">
        <f t="shared" ref="AX12:AX101" si="18">AR12/AP12</f>
        <v>0.13835576658188214</v>
      </c>
    </row>
    <row r="13" spans="1:50">
      <c r="A13" s="109">
        <v>1912</v>
      </c>
      <c r="B13" s="76">
        <v>766748</v>
      </c>
      <c r="C13" s="86">
        <v>25.9</v>
      </c>
      <c r="D13" s="86">
        <v>2.8</v>
      </c>
      <c r="E13" s="86">
        <v>35.6</v>
      </c>
      <c r="F13" s="86">
        <v>18.3</v>
      </c>
      <c r="G13" s="86">
        <v>2.4</v>
      </c>
      <c r="H13" s="86">
        <v>5.0999999999999996</v>
      </c>
      <c r="I13" s="86">
        <v>38.6</v>
      </c>
      <c r="J13" s="109">
        <v>1912</v>
      </c>
      <c r="K13" s="88">
        <f t="shared" si="6"/>
        <v>0.59591343184962153</v>
      </c>
      <c r="L13" s="88">
        <f t="shared" si="0"/>
        <v>0.20455726704839636</v>
      </c>
      <c r="M13" s="88">
        <f t="shared" si="0"/>
        <v>0.10928306487190124</v>
      </c>
      <c r="N13" s="88">
        <f t="shared" si="0"/>
        <v>6.3829241582285381E-2</v>
      </c>
      <c r="O13" s="88">
        <f t="shared" si="0"/>
        <v>2.3216994647795582E-2</v>
      </c>
      <c r="P13" s="88">
        <f t="shared" si="7"/>
        <v>0.28637924037363366</v>
      </c>
      <c r="Q13" s="88">
        <f t="shared" si="1"/>
        <v>0.11572979437155827</v>
      </c>
      <c r="R13" s="88">
        <f t="shared" si="1"/>
        <v>6.4370140102683659E-2</v>
      </c>
      <c r="S13" s="88">
        <f t="shared" si="1"/>
        <v>3.4238272558771335E-2</v>
      </c>
      <c r="T13" s="88">
        <f t="shared" si="1"/>
        <v>1.1682552593353001E-2</v>
      </c>
      <c r="U13" s="110">
        <f t="shared" si="8"/>
        <v>3.8765549362976777E-2</v>
      </c>
      <c r="V13" s="110">
        <f t="shared" si="2"/>
        <v>1.4541959358432856E-2</v>
      </c>
      <c r="W13" s="110">
        <f t="shared" si="2"/>
        <v>7.924546910054878E-3</v>
      </c>
      <c r="X13" s="110">
        <f t="shared" si="2"/>
        <v>4.405408229716969E-3</v>
      </c>
      <c r="Y13" s="110">
        <f t="shared" si="2"/>
        <v>1.5625361388185222E-3</v>
      </c>
      <c r="Z13" s="88">
        <f t="shared" si="9"/>
        <v>8.2376792396325643E-2</v>
      </c>
      <c r="AA13" s="88">
        <f t="shared" si="3"/>
        <v>3.0901663636669813E-2</v>
      </c>
      <c r="AB13" s="88">
        <f t="shared" si="3"/>
        <v>1.6839662183866611E-2</v>
      </c>
      <c r="AC13" s="88">
        <f t="shared" si="3"/>
        <v>9.3614924881485588E-3</v>
      </c>
      <c r="AD13" s="88">
        <f t="shared" si="3"/>
        <v>3.3203892949893593E-3</v>
      </c>
      <c r="AE13" s="88">
        <f t="shared" si="10"/>
        <v>0.82377732475538612</v>
      </c>
      <c r="AF13" s="88">
        <f t="shared" si="4"/>
        <v>0.17376868774039941</v>
      </c>
      <c r="AG13" s="88">
        <f t="shared" si="4"/>
        <v>5.9943149139460424E-2</v>
      </c>
      <c r="AH13" s="88">
        <f t="shared" si="4"/>
        <v>1.936531379574041E-2</v>
      </c>
      <c r="AI13" s="88">
        <f t="shared" si="4"/>
        <v>3.9455245690134359E-3</v>
      </c>
      <c r="AJ13" s="109">
        <v>1912</v>
      </c>
      <c r="AK13" s="111">
        <f t="shared" si="11"/>
        <v>0.99679999999999991</v>
      </c>
      <c r="AL13" s="111">
        <f t="shared" si="12"/>
        <v>1.5091999999999999</v>
      </c>
      <c r="AM13" s="111">
        <f t="shared" si="13"/>
        <v>2.59</v>
      </c>
      <c r="AN13" s="111">
        <f t="shared" si="14"/>
        <v>2.8</v>
      </c>
      <c r="AP13" s="111">
        <f t="shared" si="15"/>
        <v>1.8272123387379438</v>
      </c>
      <c r="AQ13" s="111">
        <f t="shared" si="5"/>
        <v>0.53949937215545662</v>
      </c>
      <c r="AR13" s="111">
        <f t="shared" si="5"/>
        <v>0.25836056320796685</v>
      </c>
      <c r="AS13" s="111">
        <f t="shared" si="5"/>
        <v>0.13119972865466265</v>
      </c>
      <c r="AT13" s="111">
        <f t="shared" si="5"/>
        <v>4.3727997243969904E-2</v>
      </c>
      <c r="AU13" s="112">
        <f t="shared" si="16"/>
        <v>0</v>
      </c>
      <c r="AV13" s="109">
        <v>1912</v>
      </c>
      <c r="AW13" s="88">
        <f t="shared" si="17"/>
        <v>0.16925182659851665</v>
      </c>
      <c r="AX13" s="88">
        <f t="shared" si="18"/>
        <v>0.14139602591914227</v>
      </c>
    </row>
    <row r="14" spans="1:50">
      <c r="A14" s="109">
        <v>1913</v>
      </c>
      <c r="B14" s="76">
        <v>688927</v>
      </c>
      <c r="C14" s="86">
        <v>22.6</v>
      </c>
      <c r="D14" s="86">
        <v>2.5</v>
      </c>
      <c r="E14" s="86">
        <v>40.6</v>
      </c>
      <c r="F14" s="86">
        <v>19.8</v>
      </c>
      <c r="G14" s="86">
        <v>0.2</v>
      </c>
      <c r="H14" s="86">
        <v>4.5999999999999996</v>
      </c>
      <c r="I14" s="86">
        <v>34.9</v>
      </c>
      <c r="J14" s="109">
        <v>1913</v>
      </c>
      <c r="K14" s="88">
        <f t="shared" si="6"/>
        <v>0.60679387372328042</v>
      </c>
      <c r="L14" s="88">
        <f t="shared" si="0"/>
        <v>0.20829216096922382</v>
      </c>
      <c r="M14" s="88">
        <f t="shared" si="0"/>
        <v>0.11127840173051742</v>
      </c>
      <c r="N14" s="88">
        <f t="shared" si="0"/>
        <v>6.4994663128029359E-2</v>
      </c>
      <c r="O14" s="88">
        <f t="shared" si="0"/>
        <v>2.3640900448949155E-2</v>
      </c>
      <c r="P14" s="88">
        <f t="shared" si="7"/>
        <v>0.27665441839373273</v>
      </c>
      <c r="Q14" s="88">
        <f t="shared" si="1"/>
        <v>0.11179985990226649</v>
      </c>
      <c r="R14" s="88">
        <f t="shared" si="1"/>
        <v>6.2184268834559735E-2</v>
      </c>
      <c r="S14" s="88">
        <f t="shared" si="1"/>
        <v>3.3075614591318914E-2</v>
      </c>
      <c r="T14" s="88">
        <f t="shared" si="1"/>
        <v>1.1285838278122042E-2</v>
      </c>
      <c r="U14" s="110">
        <f t="shared" si="8"/>
        <v>2.8843414704595813E-3</v>
      </c>
      <c r="V14" s="110">
        <f t="shared" si="2"/>
        <v>1.0819910236929209E-3</v>
      </c>
      <c r="W14" s="110">
        <f t="shared" si="2"/>
        <v>5.8962402604574983E-4</v>
      </c>
      <c r="X14" s="110">
        <f t="shared" si="2"/>
        <v>3.2778335042536977E-4</v>
      </c>
      <c r="Y14" s="110">
        <f t="shared" si="2"/>
        <v>1.1626012937637816E-4</v>
      </c>
      <c r="Z14" s="88">
        <f t="shared" si="9"/>
        <v>6.633985382057038E-2</v>
      </c>
      <c r="AA14" s="88">
        <f t="shared" si="3"/>
        <v>2.4885793544937182E-2</v>
      </c>
      <c r="AB14" s="88">
        <f t="shared" si="3"/>
        <v>1.3561352599052244E-2</v>
      </c>
      <c r="AC14" s="88">
        <f t="shared" si="3"/>
        <v>7.5390170597835048E-3</v>
      </c>
      <c r="AD14" s="88">
        <f t="shared" si="3"/>
        <v>2.6739829756566975E-3</v>
      </c>
      <c r="AE14" s="88">
        <f t="shared" si="10"/>
        <v>0.66501269045991351</v>
      </c>
      <c r="AF14" s="88">
        <f t="shared" si="4"/>
        <v>0.14027866400212666</v>
      </c>
      <c r="AG14" s="88">
        <f t="shared" si="4"/>
        <v>4.8390449319188768E-2</v>
      </c>
      <c r="AH14" s="88">
        <f t="shared" si="4"/>
        <v>1.5633083166898137E-2</v>
      </c>
      <c r="AI14" s="88">
        <f t="shared" si="4"/>
        <v>3.1851130518728934E-3</v>
      </c>
      <c r="AJ14" s="109">
        <v>1913</v>
      </c>
      <c r="AK14" s="111">
        <f t="shared" si="11"/>
        <v>1.0149999999999999</v>
      </c>
      <c r="AL14" s="111">
        <f t="shared" si="12"/>
        <v>1.5099999999999998</v>
      </c>
      <c r="AM14" s="111">
        <f t="shared" si="13"/>
        <v>2.3824999999999998</v>
      </c>
      <c r="AN14" s="111">
        <f t="shared" si="14"/>
        <v>2.5</v>
      </c>
      <c r="AP14" s="111">
        <f t="shared" si="15"/>
        <v>1.6176851778679566</v>
      </c>
      <c r="AQ14" s="111">
        <f t="shared" si="5"/>
        <v>0.48633846944224712</v>
      </c>
      <c r="AR14" s="111">
        <f t="shared" si="5"/>
        <v>0.23600409650936394</v>
      </c>
      <c r="AS14" s="111">
        <f t="shared" si="5"/>
        <v>0.12157016129645529</v>
      </c>
      <c r="AT14" s="111">
        <f t="shared" si="5"/>
        <v>4.0902094883977162E-2</v>
      </c>
      <c r="AU14" s="112">
        <f t="shared" si="16"/>
        <v>2.5000000000003908E-3</v>
      </c>
      <c r="AV14" s="109">
        <v>1913</v>
      </c>
      <c r="AW14" s="88">
        <f t="shared" si="17"/>
        <v>0.17331095302557298</v>
      </c>
      <c r="AX14" s="88">
        <f t="shared" si="18"/>
        <v>0.14589000365349689</v>
      </c>
    </row>
    <row r="15" spans="1:50">
      <c r="A15" s="109">
        <v>1914</v>
      </c>
      <c r="B15" s="76">
        <v>692791</v>
      </c>
      <c r="C15" s="86">
        <v>23.8</v>
      </c>
      <c r="D15" s="86">
        <v>2.8</v>
      </c>
      <c r="E15" s="86">
        <v>38.299999999999997</v>
      </c>
      <c r="F15" s="86">
        <v>21.1</v>
      </c>
      <c r="G15" s="86">
        <v>0.2</v>
      </c>
      <c r="H15" s="86">
        <v>4</v>
      </c>
      <c r="I15" s="86">
        <v>36.4</v>
      </c>
      <c r="J15" s="109">
        <v>1914</v>
      </c>
      <c r="K15" s="88">
        <f t="shared" si="6"/>
        <v>0.64110911347866573</v>
      </c>
      <c r="L15" s="88">
        <f t="shared" si="0"/>
        <v>0.22007144179644889</v>
      </c>
      <c r="M15" s="88">
        <f t="shared" si="0"/>
        <v>0.11757138720769149</v>
      </c>
      <c r="N15" s="88">
        <f t="shared" si="0"/>
        <v>6.8670223387683416E-2</v>
      </c>
      <c r="O15" s="88">
        <f t="shared" si="0"/>
        <v>2.4977834129510414E-2</v>
      </c>
      <c r="P15" s="88">
        <f t="shared" si="7"/>
        <v>0.3301968290646814</v>
      </c>
      <c r="Q15" s="88">
        <f t="shared" si="1"/>
        <v>0.13343708531365461</v>
      </c>
      <c r="R15" s="88">
        <f t="shared" si="1"/>
        <v>7.4219123287793717E-2</v>
      </c>
      <c r="S15" s="88">
        <f t="shared" si="1"/>
        <v>3.9476915354648916E-2</v>
      </c>
      <c r="T15" s="88">
        <f t="shared" si="1"/>
        <v>1.3470046979221217E-2</v>
      </c>
      <c r="U15" s="110">
        <f t="shared" si="8"/>
        <v>3.2304624469147313E-3</v>
      </c>
      <c r="V15" s="110">
        <f t="shared" si="2"/>
        <v>1.2118299465360713E-3</v>
      </c>
      <c r="W15" s="110">
        <f t="shared" si="2"/>
        <v>6.6037890917123969E-4</v>
      </c>
      <c r="X15" s="110">
        <f t="shared" si="2"/>
        <v>3.6711735247641408E-4</v>
      </c>
      <c r="Y15" s="110">
        <f t="shared" si="2"/>
        <v>1.302113449015435E-4</v>
      </c>
      <c r="Z15" s="88">
        <f t="shared" si="9"/>
        <v>6.4609248938294631E-2</v>
      </c>
      <c r="AA15" s="88">
        <f t="shared" si="3"/>
        <v>2.4236598930721425E-2</v>
      </c>
      <c r="AB15" s="88">
        <f t="shared" si="3"/>
        <v>1.3207578183424796E-2</v>
      </c>
      <c r="AC15" s="88">
        <f t="shared" si="3"/>
        <v>7.3423470495282825E-3</v>
      </c>
      <c r="AD15" s="88">
        <f t="shared" si="3"/>
        <v>2.6042268980308704E-3</v>
      </c>
      <c r="AE15" s="88">
        <f t="shared" si="10"/>
        <v>0.77682628552062327</v>
      </c>
      <c r="AF15" s="88">
        <f t="shared" si="4"/>
        <v>0.16386477289509166</v>
      </c>
      <c r="AG15" s="88">
        <f t="shared" si="4"/>
        <v>5.6526700224776141E-2</v>
      </c>
      <c r="AH15" s="88">
        <f t="shared" si="4"/>
        <v>1.8261591247796652E-2</v>
      </c>
      <c r="AI15" s="88">
        <f t="shared" si="4"/>
        <v>3.7206501117121519E-3</v>
      </c>
      <c r="AJ15" s="109">
        <v>1914</v>
      </c>
      <c r="AK15" s="111">
        <f t="shared" si="11"/>
        <v>1.0723999999999998</v>
      </c>
      <c r="AL15" s="111">
        <f t="shared" si="12"/>
        <v>1.6631999999999998</v>
      </c>
      <c r="AM15" s="111">
        <f t="shared" si="13"/>
        <v>2.6823999999999995</v>
      </c>
      <c r="AN15" s="111">
        <f t="shared" si="14"/>
        <v>2.8</v>
      </c>
      <c r="AP15" s="111">
        <f t="shared" si="15"/>
        <v>1.8159719394491796</v>
      </c>
      <c r="AQ15" s="111">
        <f t="shared" si="5"/>
        <v>0.54282172888245261</v>
      </c>
      <c r="AR15" s="111">
        <f t="shared" si="5"/>
        <v>0.26218516781285739</v>
      </c>
      <c r="AS15" s="111">
        <f t="shared" si="5"/>
        <v>0.13411819439213368</v>
      </c>
      <c r="AT15" s="111">
        <f t="shared" si="5"/>
        <v>4.4902969463376199E-2</v>
      </c>
      <c r="AU15" s="112">
        <f t="shared" si="16"/>
        <v>0</v>
      </c>
      <c r="AV15" s="109">
        <v>1914</v>
      </c>
      <c r="AW15" s="88">
        <f t="shared" si="17"/>
        <v>0.17126433900878427</v>
      </c>
      <c r="AX15" s="88">
        <f t="shared" si="18"/>
        <v>0.14437732330400621</v>
      </c>
    </row>
    <row r="16" spans="1:50">
      <c r="A16" s="109">
        <v>1915</v>
      </c>
      <c r="B16" s="76">
        <v>649839</v>
      </c>
      <c r="C16" s="86">
        <v>26</v>
      </c>
      <c r="D16" s="86">
        <v>2.6</v>
      </c>
      <c r="E16" s="86">
        <v>35.9</v>
      </c>
      <c r="F16" s="86">
        <v>19.399999999999999</v>
      </c>
      <c r="G16" s="86">
        <v>0.1</v>
      </c>
      <c r="H16" s="86">
        <v>4.3</v>
      </c>
      <c r="I16" s="86">
        <v>40.299999999999997</v>
      </c>
      <c r="J16" s="109">
        <v>1915</v>
      </c>
      <c r="K16" s="88">
        <f t="shared" si="6"/>
        <v>0.55801123323478818</v>
      </c>
      <c r="L16" s="88">
        <f t="shared" si="0"/>
        <v>0.19154670251100842</v>
      </c>
      <c r="M16" s="88">
        <f t="shared" si="0"/>
        <v>0.10233227603474382</v>
      </c>
      <c r="N16" s="88">
        <f t="shared" si="0"/>
        <v>5.9769476417440986E-2</v>
      </c>
      <c r="O16" s="88">
        <f t="shared" si="0"/>
        <v>2.1740311802018856E-2</v>
      </c>
      <c r="P16" s="88">
        <f t="shared" si="7"/>
        <v>0.28190805785413897</v>
      </c>
      <c r="Q16" s="88">
        <f t="shared" si="1"/>
        <v>0.11392292794889539</v>
      </c>
      <c r="R16" s="88">
        <f t="shared" si="1"/>
        <v>6.3365141818488749E-2</v>
      </c>
      <c r="S16" s="88">
        <f t="shared" si="1"/>
        <v>3.3703717171436887E-2</v>
      </c>
      <c r="T16" s="88">
        <f t="shared" si="1"/>
        <v>1.1500155207039916E-2</v>
      </c>
      <c r="U16" s="110">
        <f t="shared" si="8"/>
        <v>1.4998575646389823E-3</v>
      </c>
      <c r="V16" s="110">
        <f t="shared" si="2"/>
        <v>5.6263533232031886E-4</v>
      </c>
      <c r="W16" s="110">
        <f t="shared" si="2"/>
        <v>3.0660449354378991E-4</v>
      </c>
      <c r="X16" s="110">
        <f t="shared" si="2"/>
        <v>1.7044734222119228E-4</v>
      </c>
      <c r="Y16" s="110">
        <f t="shared" si="2"/>
        <v>6.0455267275716638E-5</v>
      </c>
      <c r="Z16" s="88">
        <f t="shared" si="9"/>
        <v>6.449387527947624E-2</v>
      </c>
      <c r="AA16" s="88">
        <f t="shared" si="3"/>
        <v>2.419331928977371E-2</v>
      </c>
      <c r="AB16" s="88">
        <f t="shared" si="3"/>
        <v>1.3183993222382966E-2</v>
      </c>
      <c r="AC16" s="88">
        <f t="shared" si="3"/>
        <v>7.3292357155112682E-3</v>
      </c>
      <c r="AD16" s="88">
        <f t="shared" si="3"/>
        <v>2.5995764928558153E-3</v>
      </c>
      <c r="AE16" s="88">
        <f t="shared" si="10"/>
        <v>0.79862498230819179</v>
      </c>
      <c r="AF16" s="88">
        <f t="shared" si="4"/>
        <v>0.16846301907327027</v>
      </c>
      <c r="AG16" s="88">
        <f t="shared" si="4"/>
        <v>5.8112908649450991E-2</v>
      </c>
      <c r="AH16" s="88">
        <f t="shared" si="4"/>
        <v>1.8774033859341972E-2</v>
      </c>
      <c r="AI16" s="88">
        <f t="shared" si="4"/>
        <v>3.8250561097448914E-3</v>
      </c>
      <c r="AJ16" s="109">
        <v>1915</v>
      </c>
      <c r="AK16" s="111">
        <f t="shared" si="11"/>
        <v>0.93340000000000001</v>
      </c>
      <c r="AL16" s="111">
        <f t="shared" si="12"/>
        <v>1.4378</v>
      </c>
      <c r="AM16" s="111">
        <f t="shared" si="13"/>
        <v>2.4855999999999998</v>
      </c>
      <c r="AN16" s="111">
        <f t="shared" si="14"/>
        <v>2.6</v>
      </c>
      <c r="AP16" s="111">
        <f t="shared" si="15"/>
        <v>1.7045380062412341</v>
      </c>
      <c r="AQ16" s="111">
        <f t="shared" si="5"/>
        <v>0.49868860415526811</v>
      </c>
      <c r="AR16" s="111">
        <f t="shared" si="5"/>
        <v>0.23730092421861029</v>
      </c>
      <c r="AS16" s="111">
        <f t="shared" si="5"/>
        <v>0.11974691050595229</v>
      </c>
      <c r="AT16" s="111">
        <f t="shared" si="5"/>
        <v>3.9725554878935199E-2</v>
      </c>
      <c r="AU16" s="112">
        <f t="shared" si="16"/>
        <v>0</v>
      </c>
      <c r="AV16" s="109">
        <v>1915</v>
      </c>
      <c r="AW16" s="88">
        <f t="shared" si="17"/>
        <v>0.16740581609508845</v>
      </c>
      <c r="AX16" s="88">
        <f t="shared" si="18"/>
        <v>0.13921715054150946</v>
      </c>
    </row>
    <row r="17" spans="1:50">
      <c r="A17" s="109">
        <v>1916</v>
      </c>
      <c r="B17" s="76">
        <v>675408</v>
      </c>
      <c r="C17" s="86">
        <v>28</v>
      </c>
      <c r="D17" s="86">
        <v>2.7</v>
      </c>
      <c r="E17" s="86">
        <v>34.700000000000003</v>
      </c>
      <c r="F17" s="86">
        <v>20.100000000000001</v>
      </c>
      <c r="G17" s="86">
        <v>0.2</v>
      </c>
      <c r="H17" s="86">
        <v>3.6</v>
      </c>
      <c r="I17" s="86">
        <v>41.4</v>
      </c>
      <c r="J17" s="109">
        <v>1916</v>
      </c>
      <c r="K17" s="88">
        <f t="shared" si="6"/>
        <v>0.5601036259027995</v>
      </c>
      <c r="L17" s="88">
        <f t="shared" si="0"/>
        <v>0.19226495134193677</v>
      </c>
      <c r="M17" s="88">
        <f t="shared" si="0"/>
        <v>0.10271599466140079</v>
      </c>
      <c r="N17" s="88">
        <f t="shared" si="0"/>
        <v>5.9993595945468686E-2</v>
      </c>
      <c r="O17" s="88">
        <f t="shared" si="0"/>
        <v>2.1821832148394546E-2</v>
      </c>
      <c r="P17" s="88">
        <f t="shared" si="7"/>
        <v>0.30331384416621981</v>
      </c>
      <c r="Q17" s="88">
        <f t="shared" si="1"/>
        <v>0.12257330094739401</v>
      </c>
      <c r="R17" s="88">
        <f t="shared" si="1"/>
        <v>6.8176571104071867E-2</v>
      </c>
      <c r="S17" s="88">
        <f t="shared" si="1"/>
        <v>3.6262901088300561E-2</v>
      </c>
      <c r="T17" s="88">
        <f t="shared" si="1"/>
        <v>1.2373382694013805E-2</v>
      </c>
      <c r="U17" s="110">
        <f t="shared" si="8"/>
        <v>3.1150887880963484E-3</v>
      </c>
      <c r="V17" s="110">
        <f t="shared" si="2"/>
        <v>1.1685503055883545E-3</v>
      </c>
      <c r="W17" s="110">
        <f t="shared" si="2"/>
        <v>6.3679394812940981E-4</v>
      </c>
      <c r="X17" s="110">
        <f t="shared" si="2"/>
        <v>3.540060184593994E-4</v>
      </c>
      <c r="Y17" s="110">
        <f t="shared" si="2"/>
        <v>1.2556093972648839E-4</v>
      </c>
      <c r="Z17" s="88">
        <f t="shared" si="9"/>
        <v>5.6071598185734275E-2</v>
      </c>
      <c r="AA17" s="88">
        <f t="shared" si="3"/>
        <v>2.1033905500590384E-2</v>
      </c>
      <c r="AB17" s="88">
        <f t="shared" si="3"/>
        <v>1.1462291066329377E-2</v>
      </c>
      <c r="AC17" s="88">
        <f t="shared" si="3"/>
        <v>6.3721083322691892E-3</v>
      </c>
      <c r="AD17" s="88">
        <f t="shared" si="3"/>
        <v>2.2600969150767913E-3</v>
      </c>
      <c r="AE17" s="88">
        <f t="shared" si="10"/>
        <v>0.85197843598405887</v>
      </c>
      <c r="AF17" s="88">
        <f t="shared" si="4"/>
        <v>0.17971746776111996</v>
      </c>
      <c r="AG17" s="88">
        <f t="shared" si="4"/>
        <v>6.1995236961592218E-2</v>
      </c>
      <c r="AH17" s="88">
        <f t="shared" si="4"/>
        <v>2.0028264027459875E-2</v>
      </c>
      <c r="AI17" s="88">
        <f t="shared" si="4"/>
        <v>4.0805952657690771E-3</v>
      </c>
      <c r="AJ17" s="109">
        <v>1916</v>
      </c>
      <c r="AK17" s="111">
        <f t="shared" si="11"/>
        <v>0.93690000000000007</v>
      </c>
      <c r="AL17" s="111">
        <f t="shared" si="12"/>
        <v>1.4796</v>
      </c>
      <c r="AM17" s="111">
        <f t="shared" si="13"/>
        <v>2.5973999999999999</v>
      </c>
      <c r="AN17" s="111">
        <f t="shared" si="14"/>
        <v>2.7</v>
      </c>
      <c r="AP17" s="111">
        <f t="shared" si="15"/>
        <v>1.7745825930269088</v>
      </c>
      <c r="AQ17" s="111">
        <f t="shared" si="5"/>
        <v>0.51675817585662953</v>
      </c>
      <c r="AR17" s="111">
        <f t="shared" si="5"/>
        <v>0.24498688774152366</v>
      </c>
      <c r="AS17" s="111">
        <f t="shared" si="5"/>
        <v>0.12301087541195771</v>
      </c>
      <c r="AT17" s="111">
        <f t="shared" si="5"/>
        <v>4.0661467962980709E-2</v>
      </c>
      <c r="AU17" s="112">
        <f t="shared" si="16"/>
        <v>0</v>
      </c>
      <c r="AV17" s="109">
        <v>1916</v>
      </c>
      <c r="AW17" s="88">
        <f t="shared" si="17"/>
        <v>0.165974058194825</v>
      </c>
      <c r="AX17" s="88">
        <f t="shared" si="18"/>
        <v>0.13805324626995752</v>
      </c>
    </row>
    <row r="18" spans="1:50">
      <c r="A18" s="109"/>
      <c r="B18" s="76"/>
      <c r="C18" s="86"/>
      <c r="D18" s="86"/>
      <c r="E18" s="86"/>
      <c r="F18" s="86"/>
      <c r="G18" s="86"/>
      <c r="H18" s="86"/>
      <c r="I18" s="86"/>
      <c r="J18" s="109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10"/>
      <c r="V18" s="110"/>
      <c r="W18" s="110"/>
      <c r="X18" s="110"/>
      <c r="Y18" s="110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109"/>
      <c r="AK18" s="111"/>
      <c r="AL18" s="111"/>
      <c r="AM18" s="111"/>
      <c r="AN18" s="111"/>
      <c r="AP18" s="111"/>
      <c r="AQ18" s="111"/>
      <c r="AR18" s="111"/>
      <c r="AS18" s="111"/>
      <c r="AT18" s="111"/>
      <c r="AU18" s="112"/>
      <c r="AV18" s="109"/>
      <c r="AW18" s="88"/>
      <c r="AX18" s="88"/>
    </row>
    <row r="19" spans="1:50">
      <c r="A19" s="109">
        <v>1918</v>
      </c>
      <c r="B19" s="76">
        <v>709590</v>
      </c>
      <c r="C19" s="86">
        <v>28.5</v>
      </c>
      <c r="D19" s="86">
        <v>2.2000000000000002</v>
      </c>
      <c r="E19" s="86">
        <v>36</v>
      </c>
      <c r="F19" s="86">
        <v>20.7</v>
      </c>
      <c r="G19" s="86">
        <v>0.4</v>
      </c>
      <c r="H19" s="86">
        <v>5</v>
      </c>
      <c r="I19" s="86">
        <v>38</v>
      </c>
      <c r="J19" s="109">
        <v>1918</v>
      </c>
      <c r="K19" s="88">
        <f t="shared" si="6"/>
        <v>0.47347856944713113</v>
      </c>
      <c r="L19" s="88">
        <f t="shared" si="0"/>
        <v>0.16252944974150274</v>
      </c>
      <c r="M19" s="88">
        <f t="shared" si="0"/>
        <v>8.6830043517802769E-2</v>
      </c>
      <c r="N19" s="88">
        <f t="shared" si="0"/>
        <v>5.0715047485122421E-2</v>
      </c>
      <c r="O19" s="88">
        <f t="shared" si="0"/>
        <v>1.8446889808441114E-2</v>
      </c>
      <c r="P19" s="88">
        <f t="shared" si="7"/>
        <v>0.25452206492223411</v>
      </c>
      <c r="Q19" s="88">
        <f t="shared" si="1"/>
        <v>0.10285587111008515</v>
      </c>
      <c r="R19" s="88">
        <f t="shared" si="1"/>
        <v>5.7209527327794954E-2</v>
      </c>
      <c r="S19" s="88">
        <f t="shared" si="1"/>
        <v>3.0429565424013403E-2</v>
      </c>
      <c r="T19" s="88">
        <f t="shared" si="1"/>
        <v>1.038297121587228E-2</v>
      </c>
      <c r="U19" s="88">
        <f t="shared" si="8"/>
        <v>5.0764409880088646E-3</v>
      </c>
      <c r="V19" s="88">
        <f t="shared" si="2"/>
        <v>1.9043042016995411E-3</v>
      </c>
      <c r="W19" s="88">
        <f t="shared" si="2"/>
        <v>1.0377382858405197E-3</v>
      </c>
      <c r="X19" s="88">
        <f t="shared" si="2"/>
        <v>5.7689869674865091E-4</v>
      </c>
      <c r="Y19" s="88">
        <f t="shared" si="2"/>
        <v>2.0461782770242557E-4</v>
      </c>
      <c r="Z19" s="88">
        <f t="shared" si="9"/>
        <v>6.3455512350110793E-2</v>
      </c>
      <c r="AA19" s="88">
        <f t="shared" si="3"/>
        <v>2.3803802521244258E-2</v>
      </c>
      <c r="AB19" s="88">
        <f t="shared" si="3"/>
        <v>1.2971728573006496E-2</v>
      </c>
      <c r="AC19" s="88">
        <f t="shared" si="3"/>
        <v>7.2112337093581348E-3</v>
      </c>
      <c r="AD19" s="88">
        <f t="shared" si="3"/>
        <v>2.5577228462803194E-3</v>
      </c>
      <c r="AE19" s="88">
        <f t="shared" si="10"/>
        <v>0.63719267532892576</v>
      </c>
      <c r="AF19" s="88">
        <f t="shared" si="4"/>
        <v>0.13441027290060503</v>
      </c>
      <c r="AG19" s="88">
        <f t="shared" si="4"/>
        <v>4.6366092413572285E-2</v>
      </c>
      <c r="AH19" s="88">
        <f t="shared" si="4"/>
        <v>1.4979091722093805E-2</v>
      </c>
      <c r="AI19" s="88">
        <f t="shared" si="4"/>
        <v>3.0518676348031395E-3</v>
      </c>
      <c r="AJ19" s="109">
        <v>1918</v>
      </c>
      <c r="AK19" s="111">
        <f t="shared" si="11"/>
        <v>0.79200000000000004</v>
      </c>
      <c r="AL19" s="111">
        <f t="shared" si="12"/>
        <v>1.2474000000000001</v>
      </c>
      <c r="AM19" s="111">
        <f t="shared" si="13"/>
        <v>2.0834000000000001</v>
      </c>
      <c r="AN19" s="111">
        <f t="shared" si="14"/>
        <v>2.2000000000000002</v>
      </c>
      <c r="AP19" s="111">
        <f t="shared" si="15"/>
        <v>1.4337252630364108</v>
      </c>
      <c r="AQ19" s="111">
        <f t="shared" si="5"/>
        <v>0.42550370047513669</v>
      </c>
      <c r="AR19" s="111">
        <f t="shared" si="5"/>
        <v>0.20441513011801701</v>
      </c>
      <c r="AS19" s="111">
        <f t="shared" si="5"/>
        <v>0.10391183703733642</v>
      </c>
      <c r="AT19" s="111">
        <f t="shared" si="5"/>
        <v>3.4644069333099277E-2</v>
      </c>
      <c r="AU19" s="112">
        <f t="shared" si="16"/>
        <v>2.2000000000002018E-3</v>
      </c>
      <c r="AV19" s="109">
        <v>1918</v>
      </c>
      <c r="AW19" s="88">
        <f t="shared" si="17"/>
        <v>0.16947898774957545</v>
      </c>
      <c r="AX19" s="88">
        <f t="shared" si="18"/>
        <v>0.14257622111303042</v>
      </c>
    </row>
    <row r="20" spans="1:50">
      <c r="A20" s="109">
        <v>1919</v>
      </c>
      <c r="B20" s="76">
        <v>758261</v>
      </c>
      <c r="C20" s="86">
        <v>29.4</v>
      </c>
      <c r="D20" s="86">
        <v>2.2000000000000002</v>
      </c>
      <c r="E20" s="86">
        <v>35.4</v>
      </c>
      <c r="F20" s="86">
        <v>24.3</v>
      </c>
      <c r="G20" s="86">
        <v>0.5</v>
      </c>
      <c r="H20" s="86">
        <v>4.5999999999999996</v>
      </c>
      <c r="I20" s="86">
        <v>35.200000000000003</v>
      </c>
      <c r="J20" s="109">
        <v>1919</v>
      </c>
      <c r="K20" s="88">
        <f t="shared" si="6"/>
        <v>0.4655872599563457</v>
      </c>
      <c r="L20" s="88">
        <f t="shared" si="0"/>
        <v>0.15982062557914437</v>
      </c>
      <c r="M20" s="88">
        <f t="shared" si="0"/>
        <v>8.5382876125839391E-2</v>
      </c>
      <c r="N20" s="88">
        <f t="shared" si="0"/>
        <v>4.9869796693703713E-2</v>
      </c>
      <c r="O20" s="88">
        <f t="shared" si="0"/>
        <v>1.81394416449671E-2</v>
      </c>
      <c r="P20" s="88">
        <f t="shared" si="7"/>
        <v>0.29878677186523139</v>
      </c>
      <c r="Q20" s="88">
        <f t="shared" si="1"/>
        <v>0.12074384869444782</v>
      </c>
      <c r="R20" s="88">
        <f t="shared" si="1"/>
        <v>6.7159010341324529E-2</v>
      </c>
      <c r="S20" s="88">
        <f t="shared" si="1"/>
        <v>3.5721663758624435E-2</v>
      </c>
      <c r="T20" s="88">
        <f t="shared" si="1"/>
        <v>1.2188705340371808E-2</v>
      </c>
      <c r="U20" s="88">
        <f t="shared" si="8"/>
        <v>6.3455512350110805E-3</v>
      </c>
      <c r="V20" s="88">
        <f t="shared" si="2"/>
        <v>2.380380252124426E-3</v>
      </c>
      <c r="W20" s="88">
        <f t="shared" si="2"/>
        <v>1.2971728573006496E-3</v>
      </c>
      <c r="X20" s="88">
        <f t="shared" si="2"/>
        <v>7.2112337093581359E-4</v>
      </c>
      <c r="Y20" s="88">
        <f t="shared" si="2"/>
        <v>2.5577228462803195E-4</v>
      </c>
      <c r="Z20" s="88">
        <f t="shared" si="9"/>
        <v>5.8379071362101922E-2</v>
      </c>
      <c r="AA20" s="88">
        <f t="shared" si="3"/>
        <v>2.1899498319544717E-2</v>
      </c>
      <c r="AB20" s="88">
        <f t="shared" si="3"/>
        <v>1.1933990287165975E-2</v>
      </c>
      <c r="AC20" s="88">
        <f t="shared" si="3"/>
        <v>6.6343350126094837E-3</v>
      </c>
      <c r="AD20" s="88">
        <f t="shared" si="3"/>
        <v>2.3531050185778939E-3</v>
      </c>
      <c r="AE20" s="88">
        <f t="shared" si="10"/>
        <v>0.5902416360941628</v>
      </c>
      <c r="AF20" s="88">
        <f t="shared" si="4"/>
        <v>0.12450635805529731</v>
      </c>
      <c r="AG20" s="88">
        <f t="shared" si="4"/>
        <v>4.294964349888801E-2</v>
      </c>
      <c r="AH20" s="88">
        <f t="shared" si="4"/>
        <v>1.3875369174150052E-2</v>
      </c>
      <c r="AI20" s="88">
        <f t="shared" si="4"/>
        <v>2.8269931775018555E-3</v>
      </c>
      <c r="AJ20" s="109">
        <v>1919</v>
      </c>
      <c r="AK20" s="111">
        <f t="shared" si="11"/>
        <v>0.77880000000000005</v>
      </c>
      <c r="AL20" s="111">
        <f t="shared" si="12"/>
        <v>1.3134000000000001</v>
      </c>
      <c r="AM20" s="111">
        <f t="shared" si="13"/>
        <v>2.0878000000000001</v>
      </c>
      <c r="AN20" s="111">
        <f t="shared" si="14"/>
        <v>2.2000000000000002</v>
      </c>
      <c r="AP20" s="111">
        <f t="shared" si="15"/>
        <v>1.4193402905128529</v>
      </c>
      <c r="AQ20" s="111">
        <f t="shared" si="5"/>
        <v>0.42935071090055871</v>
      </c>
      <c r="AR20" s="111">
        <f t="shared" si="5"/>
        <v>0.20872269311051855</v>
      </c>
      <c r="AS20" s="111">
        <f t="shared" si="5"/>
        <v>0.10682228801002351</v>
      </c>
      <c r="AT20" s="111">
        <f t="shared" si="5"/>
        <v>3.5764017466046689E-2</v>
      </c>
      <c r="AU20" s="112">
        <f t="shared" si="16"/>
        <v>0</v>
      </c>
      <c r="AV20" s="109">
        <v>1919</v>
      </c>
      <c r="AW20" s="88">
        <f t="shared" si="17"/>
        <v>0.1713470487232055</v>
      </c>
      <c r="AX20" s="88">
        <f t="shared" si="18"/>
        <v>0.14705613199714099</v>
      </c>
    </row>
    <row r="21" spans="1:50">
      <c r="A21" s="109">
        <v>1920</v>
      </c>
      <c r="B21" s="76">
        <v>746117</v>
      </c>
      <c r="C21" s="86">
        <v>32.6</v>
      </c>
      <c r="D21" s="86">
        <v>2.8</v>
      </c>
      <c r="E21" s="86">
        <v>32.5</v>
      </c>
      <c r="F21" s="86">
        <v>25.9</v>
      </c>
      <c r="G21" s="86">
        <v>0.3</v>
      </c>
      <c r="H21" s="86">
        <v>3.6</v>
      </c>
      <c r="I21" s="86">
        <v>37.799999999999997</v>
      </c>
      <c r="J21" s="109">
        <v>1920</v>
      </c>
      <c r="K21" s="88">
        <f t="shared" si="6"/>
        <v>0.54402209368294108</v>
      </c>
      <c r="L21" s="88">
        <f t="shared" si="0"/>
        <v>0.18674469604137309</v>
      </c>
      <c r="M21" s="88">
        <f t="shared" si="0"/>
        <v>9.976684293080873E-2</v>
      </c>
      <c r="N21" s="88">
        <f t="shared" si="0"/>
        <v>5.8271077287198741E-2</v>
      </c>
      <c r="O21" s="88">
        <f t="shared" si="0"/>
        <v>2.1195290057678551E-2</v>
      </c>
      <c r="P21" s="88">
        <f t="shared" si="7"/>
        <v>0.40531269539219189</v>
      </c>
      <c r="Q21" s="88">
        <f t="shared" si="1"/>
        <v>0.16379244121439118</v>
      </c>
      <c r="R21" s="88">
        <f t="shared" si="1"/>
        <v>9.1103094462268122E-2</v>
      </c>
      <c r="S21" s="88">
        <f t="shared" si="1"/>
        <v>4.8457445861867628E-2</v>
      </c>
      <c r="T21" s="88">
        <f t="shared" si="1"/>
        <v>1.6534323069281022E-2</v>
      </c>
      <c r="U21" s="88">
        <f t="shared" si="8"/>
        <v>4.8456936703720971E-3</v>
      </c>
      <c r="V21" s="88">
        <f t="shared" si="2"/>
        <v>1.8177449198041071E-3</v>
      </c>
      <c r="W21" s="88">
        <f t="shared" si="2"/>
        <v>9.9056836375685975E-4</v>
      </c>
      <c r="X21" s="88">
        <f t="shared" si="2"/>
        <v>5.5067602871462112E-4</v>
      </c>
      <c r="Y21" s="88">
        <f t="shared" si="2"/>
        <v>1.9531701735231528E-4</v>
      </c>
      <c r="Z21" s="88">
        <f t="shared" si="9"/>
        <v>5.8148324044465162E-2</v>
      </c>
      <c r="AA21" s="88">
        <f t="shared" si="3"/>
        <v>2.1812939037649286E-2</v>
      </c>
      <c r="AB21" s="88">
        <f t="shared" si="3"/>
        <v>1.1886820365082316E-2</v>
      </c>
      <c r="AC21" s="88">
        <f t="shared" si="3"/>
        <v>6.6081123445754543E-3</v>
      </c>
      <c r="AD21" s="88">
        <f t="shared" si="3"/>
        <v>2.3438042082277837E-3</v>
      </c>
      <c r="AE21" s="88">
        <f t="shared" si="10"/>
        <v>0.80670421957910876</v>
      </c>
      <c r="AF21" s="88">
        <f t="shared" si="4"/>
        <v>0.17016726416028752</v>
      </c>
      <c r="AG21" s="88">
        <f t="shared" si="4"/>
        <v>5.8700804079575231E-2</v>
      </c>
      <c r="AH21" s="88">
        <f t="shared" si="4"/>
        <v>1.8963960141942682E-2</v>
      </c>
      <c r="AI21" s="88">
        <f t="shared" si="4"/>
        <v>3.8637520390856963E-3</v>
      </c>
      <c r="AJ21" s="109">
        <v>1920</v>
      </c>
      <c r="AK21" s="111">
        <f t="shared" si="11"/>
        <v>0.91</v>
      </c>
      <c r="AL21" s="111">
        <f t="shared" si="12"/>
        <v>1.6352</v>
      </c>
      <c r="AM21" s="111">
        <f t="shared" si="13"/>
        <v>2.6936</v>
      </c>
      <c r="AN21" s="111">
        <f t="shared" si="14"/>
        <v>2.8</v>
      </c>
      <c r="AP21" s="111">
        <f t="shared" si="15"/>
        <v>1.819033026369079</v>
      </c>
      <c r="AQ21" s="111">
        <f t="shared" si="5"/>
        <v>0.54433508537350528</v>
      </c>
      <c r="AR21" s="111">
        <f t="shared" si="5"/>
        <v>0.26244813020149127</v>
      </c>
      <c r="AS21" s="111">
        <f t="shared" si="5"/>
        <v>0.13285127166429911</v>
      </c>
      <c r="AT21" s="111">
        <f t="shared" si="5"/>
        <v>4.4132486391625377E-2</v>
      </c>
      <c r="AU21" s="112">
        <f t="shared" si="16"/>
        <v>2.8000000000005798E-3</v>
      </c>
      <c r="AV21" s="109">
        <v>1920</v>
      </c>
      <c r="AW21" s="88">
        <f t="shared" si="17"/>
        <v>0.16815698537361731</v>
      </c>
      <c r="AX21" s="88">
        <f t="shared" si="18"/>
        <v>0.14427892533944622</v>
      </c>
    </row>
    <row r="22" spans="1:50">
      <c r="A22" s="109">
        <v>1921</v>
      </c>
      <c r="B22" s="76">
        <v>985049</v>
      </c>
      <c r="C22" s="86">
        <v>35</v>
      </c>
      <c r="D22" s="86">
        <v>3.9</v>
      </c>
      <c r="E22" s="86">
        <v>32.299999999999997</v>
      </c>
      <c r="F22" s="86">
        <v>23.6</v>
      </c>
      <c r="G22" s="86">
        <v>0.2</v>
      </c>
      <c r="H22" s="86">
        <v>3.1</v>
      </c>
      <c r="I22" s="86">
        <v>40.799999999999997</v>
      </c>
      <c r="J22" s="109">
        <v>1921</v>
      </c>
      <c r="K22" s="88">
        <f t="shared" si="6"/>
        <v>0.75308201254109974</v>
      </c>
      <c r="L22" s="88">
        <f t="shared" si="0"/>
        <v>0.25850801494870074</v>
      </c>
      <c r="M22" s="88">
        <f t="shared" si="0"/>
        <v>0.1381058154285052</v>
      </c>
      <c r="N22" s="88">
        <f t="shared" si="0"/>
        <v>8.0663819844707954E-2</v>
      </c>
      <c r="O22" s="88">
        <f t="shared" si="0"/>
        <v>2.9340337236986449E-2</v>
      </c>
      <c r="P22" s="88">
        <f t="shared" si="7"/>
        <v>0.51440954886786194</v>
      </c>
      <c r="Q22" s="88">
        <f t="shared" si="1"/>
        <v>0.20787998192736581</v>
      </c>
      <c r="R22" s="88">
        <f t="shared" si="1"/>
        <v>0.1156250525966238</v>
      </c>
      <c r="S22" s="88">
        <f t="shared" si="1"/>
        <v>6.1500597312828142E-2</v>
      </c>
      <c r="T22" s="88">
        <f t="shared" si="1"/>
        <v>2.098481929532026E-2</v>
      </c>
      <c r="U22" s="88">
        <f t="shared" si="8"/>
        <v>4.4995726939169476E-3</v>
      </c>
      <c r="V22" s="88">
        <f t="shared" si="2"/>
        <v>1.6879059969609567E-3</v>
      </c>
      <c r="W22" s="88">
        <f t="shared" si="2"/>
        <v>9.1981348063136968E-4</v>
      </c>
      <c r="X22" s="88">
        <f t="shared" si="2"/>
        <v>5.1134202666357686E-4</v>
      </c>
      <c r="Y22" s="88">
        <f t="shared" si="2"/>
        <v>1.8136580182714991E-4</v>
      </c>
      <c r="Z22" s="88">
        <f t="shared" si="9"/>
        <v>6.9743376755712683E-2</v>
      </c>
      <c r="AA22" s="88">
        <f t="shared" si="3"/>
        <v>2.6162542952894826E-2</v>
      </c>
      <c r="AB22" s="88">
        <f t="shared" si="3"/>
        <v>1.4257108949786228E-2</v>
      </c>
      <c r="AC22" s="88">
        <f t="shared" si="3"/>
        <v>7.925801413285442E-3</v>
      </c>
      <c r="AD22" s="88">
        <f t="shared" si="3"/>
        <v>2.8111699283208235E-3</v>
      </c>
      <c r="AE22" s="88">
        <f t="shared" si="10"/>
        <v>1.2128002212719933</v>
      </c>
      <c r="AF22" s="88">
        <f t="shared" si="4"/>
        <v>0.25582969645866349</v>
      </c>
      <c r="AG22" s="88">
        <f t="shared" si="4"/>
        <v>8.8250868718272965E-2</v>
      </c>
      <c r="AH22" s="88">
        <f t="shared" si="4"/>
        <v>2.8510443478702938E-2</v>
      </c>
      <c r="AI22" s="88">
        <f t="shared" si="4"/>
        <v>5.8087700723669306E-3</v>
      </c>
      <c r="AJ22" s="109">
        <v>1921</v>
      </c>
      <c r="AK22" s="111">
        <f t="shared" si="11"/>
        <v>1.2596999999999998</v>
      </c>
      <c r="AL22" s="111">
        <f t="shared" si="12"/>
        <v>2.1800999999999999</v>
      </c>
      <c r="AM22" s="111">
        <f t="shared" si="13"/>
        <v>3.7712999999999997</v>
      </c>
      <c r="AN22" s="111">
        <f t="shared" si="14"/>
        <v>3.9</v>
      </c>
      <c r="AP22" s="111">
        <f t="shared" si="15"/>
        <v>2.5545347321305849</v>
      </c>
      <c r="AQ22" s="111">
        <f t="shared" si="5"/>
        <v>0.75006814228458585</v>
      </c>
      <c r="AR22" s="111">
        <f t="shared" si="5"/>
        <v>0.35715865917381956</v>
      </c>
      <c r="AS22" s="111">
        <f t="shared" si="5"/>
        <v>0.17911200407618805</v>
      </c>
      <c r="AT22" s="111">
        <f t="shared" si="5"/>
        <v>5.9126462334821613E-2</v>
      </c>
      <c r="AU22" s="112">
        <f t="shared" si="16"/>
        <v>0</v>
      </c>
      <c r="AV22" s="109">
        <v>1921</v>
      </c>
      <c r="AW22" s="88">
        <f t="shared" si="17"/>
        <v>0.16554676980699032</v>
      </c>
      <c r="AX22" s="88">
        <f t="shared" si="18"/>
        <v>0.13981358510476577</v>
      </c>
    </row>
    <row r="23" spans="1:50">
      <c r="A23" s="109"/>
      <c r="B23" s="76"/>
      <c r="C23" s="86"/>
      <c r="D23" s="86"/>
      <c r="E23" s="86"/>
      <c r="F23" s="86"/>
      <c r="G23" s="86"/>
      <c r="H23" s="86"/>
      <c r="I23" s="86"/>
      <c r="J23" s="109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09"/>
      <c r="AK23" s="111"/>
      <c r="AL23" s="111"/>
      <c r="AM23" s="111"/>
      <c r="AN23" s="111"/>
      <c r="AP23" s="111"/>
      <c r="AQ23" s="111"/>
      <c r="AR23" s="111"/>
      <c r="AS23" s="111"/>
      <c r="AT23" s="111"/>
      <c r="AU23" s="112"/>
      <c r="AV23" s="109"/>
      <c r="AW23" s="88"/>
      <c r="AX23" s="88"/>
    </row>
    <row r="24" spans="1:50">
      <c r="A24" s="109"/>
      <c r="B24" s="76"/>
      <c r="C24" s="86"/>
      <c r="D24" s="86"/>
      <c r="E24" s="86"/>
      <c r="F24" s="86"/>
      <c r="G24" s="86"/>
      <c r="H24" s="86"/>
      <c r="I24" s="86"/>
      <c r="J24" s="109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109"/>
      <c r="AK24" s="111"/>
      <c r="AL24" s="111"/>
      <c r="AM24" s="111"/>
      <c r="AN24" s="111"/>
      <c r="AP24" s="111"/>
      <c r="AQ24" s="111"/>
      <c r="AR24" s="111"/>
      <c r="AS24" s="111"/>
      <c r="AT24" s="111"/>
      <c r="AU24" s="112"/>
      <c r="AV24" s="109"/>
      <c r="AW24" s="88"/>
      <c r="AX24" s="88"/>
    </row>
    <row r="25" spans="1:50">
      <c r="A25" s="109"/>
      <c r="B25" s="76"/>
      <c r="C25" s="86"/>
      <c r="D25" s="86"/>
      <c r="E25" s="86"/>
      <c r="F25" s="86"/>
      <c r="G25" s="86"/>
      <c r="H25" s="86"/>
      <c r="I25" s="86"/>
      <c r="J25" s="10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109"/>
      <c r="AK25" s="111"/>
      <c r="AL25" s="111"/>
      <c r="AM25" s="111"/>
      <c r="AN25" s="111"/>
      <c r="AP25" s="111"/>
      <c r="AQ25" s="111"/>
      <c r="AR25" s="111"/>
      <c r="AS25" s="111"/>
      <c r="AT25" s="111"/>
      <c r="AU25" s="112"/>
      <c r="AV25" s="109"/>
      <c r="AW25" s="88"/>
      <c r="AX25" s="88"/>
    </row>
    <row r="26" spans="1:50">
      <c r="A26" s="109">
        <v>1925</v>
      </c>
      <c r="B26" s="76">
        <v>1374538</v>
      </c>
      <c r="C26" s="86">
        <v>37.9</v>
      </c>
      <c r="D26" s="86">
        <v>4.0999999999999996</v>
      </c>
      <c r="E26" s="86">
        <v>29.5</v>
      </c>
      <c r="F26" s="86">
        <v>30</v>
      </c>
      <c r="G26" s="86">
        <v>0.4</v>
      </c>
      <c r="H26" s="86">
        <v>1.8</v>
      </c>
      <c r="I26" s="86">
        <v>38.299999999999997</v>
      </c>
      <c r="J26" s="109">
        <v>1925</v>
      </c>
      <c r="K26" s="88">
        <f t="shared" si="6"/>
        <v>0.72307112341705182</v>
      </c>
      <c r="L26" s="88">
        <f t="shared" si="0"/>
        <v>0.24820627457367114</v>
      </c>
      <c r="M26" s="88">
        <f t="shared" si="0"/>
        <v>0.13260219398331113</v>
      </c>
      <c r="N26" s="88">
        <f t="shared" si="0"/>
        <v>7.7449305471282259E-2</v>
      </c>
      <c r="O26" s="88">
        <f t="shared" si="0"/>
        <v>2.8171102554683743E-2</v>
      </c>
      <c r="P26" s="88">
        <f t="shared" si="7"/>
        <v>0.68744431237230552</v>
      </c>
      <c r="Q26" s="88">
        <f t="shared" si="1"/>
        <v>0.27780571248441971</v>
      </c>
      <c r="R26" s="88">
        <f t="shared" si="1"/>
        <v>0.15451848619496658</v>
      </c>
      <c r="S26" s="88">
        <f t="shared" si="1"/>
        <v>8.2187890802671235E-2</v>
      </c>
      <c r="T26" s="88">
        <f t="shared" si="1"/>
        <v>2.8043598145636589E-2</v>
      </c>
      <c r="U26" s="88">
        <f t="shared" si="8"/>
        <v>9.4606400231074268E-3</v>
      </c>
      <c r="V26" s="88">
        <f t="shared" si="2"/>
        <v>3.5489305577127801E-3</v>
      </c>
      <c r="W26" s="88">
        <f t="shared" si="2"/>
        <v>1.9339668054300593E-3</v>
      </c>
      <c r="X26" s="88">
        <f t="shared" si="2"/>
        <v>1.0751293893952127E-3</v>
      </c>
      <c r="Y26" s="88">
        <f t="shared" si="2"/>
        <v>3.8133322435452029E-4</v>
      </c>
      <c r="Z26" s="88">
        <f t="shared" si="9"/>
        <v>4.2572880103983426E-2</v>
      </c>
      <c r="AA26" s="88">
        <f t="shared" si="3"/>
        <v>1.5970187509707513E-2</v>
      </c>
      <c r="AB26" s="88">
        <f t="shared" si="3"/>
        <v>8.7028506244352672E-3</v>
      </c>
      <c r="AC26" s="88">
        <f t="shared" si="3"/>
        <v>4.8380822522784573E-3</v>
      </c>
      <c r="AD26" s="88">
        <f t="shared" si="3"/>
        <v>1.7159995095953416E-3</v>
      </c>
      <c r="AE26" s="88">
        <f t="shared" si="10"/>
        <v>1.1968704043887701</v>
      </c>
      <c r="AF26" s="88">
        <f t="shared" si="4"/>
        <v>0.25246943963614837</v>
      </c>
      <c r="AG26" s="88">
        <f t="shared" si="4"/>
        <v>8.7091716407933659E-2</v>
      </c>
      <c r="AH26" s="88">
        <f t="shared" si="4"/>
        <v>2.813596618565059E-2</v>
      </c>
      <c r="AI26" s="88">
        <f t="shared" si="4"/>
        <v>5.7324733814968516E-3</v>
      </c>
      <c r="AJ26" s="109">
        <v>1925</v>
      </c>
      <c r="AK26" s="111">
        <f t="shared" si="11"/>
        <v>1.2094999999999998</v>
      </c>
      <c r="AL26" s="111">
        <f t="shared" si="12"/>
        <v>2.4394999999999998</v>
      </c>
      <c r="AM26" s="111">
        <f t="shared" si="13"/>
        <v>4.0097999999999994</v>
      </c>
      <c r="AN26" s="111">
        <f t="shared" si="14"/>
        <v>4.0999999999999996</v>
      </c>
      <c r="AP26" s="111">
        <f t="shared" si="15"/>
        <v>2.6594193603052183</v>
      </c>
      <c r="AQ26" s="111">
        <f t="shared" si="5"/>
        <v>0.79800054476165938</v>
      </c>
      <c r="AR26" s="111">
        <f t="shared" si="5"/>
        <v>0.38484921401607675</v>
      </c>
      <c r="AS26" s="111">
        <f t="shared" si="5"/>
        <v>0.19368637410127779</v>
      </c>
      <c r="AT26" s="111">
        <f t="shared" si="5"/>
        <v>6.4044506815767052E-2</v>
      </c>
      <c r="AU26" s="112">
        <f t="shared" si="16"/>
        <v>0</v>
      </c>
      <c r="AV26" s="109">
        <v>1925</v>
      </c>
      <c r="AW26" s="88">
        <f t="shared" si="17"/>
        <v>0.16641454492639721</v>
      </c>
      <c r="AX26" s="88">
        <f t="shared" si="18"/>
        <v>0.1447117441349709</v>
      </c>
    </row>
    <row r="27" spans="1:50">
      <c r="A27" s="109"/>
      <c r="B27" s="76"/>
      <c r="C27" s="86"/>
      <c r="D27" s="86"/>
      <c r="E27" s="86"/>
      <c r="F27" s="86"/>
      <c r="G27" s="86"/>
      <c r="H27" s="86"/>
      <c r="I27" s="86"/>
      <c r="J27" s="109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09"/>
      <c r="AK27" s="111"/>
      <c r="AL27" s="111"/>
      <c r="AM27" s="111"/>
      <c r="AN27" s="111"/>
      <c r="AP27" s="111"/>
      <c r="AQ27" s="111"/>
      <c r="AR27" s="111"/>
      <c r="AS27" s="111"/>
      <c r="AT27" s="111"/>
      <c r="AU27" s="112"/>
      <c r="AV27" s="109"/>
      <c r="AW27" s="88"/>
      <c r="AX27" s="88"/>
    </row>
    <row r="28" spans="1:50">
      <c r="A28" s="109"/>
      <c r="B28" s="76"/>
      <c r="C28" s="86"/>
      <c r="D28" s="86"/>
      <c r="E28" s="86"/>
      <c r="F28" s="86"/>
      <c r="G28" s="86"/>
      <c r="H28" s="86"/>
      <c r="I28" s="86"/>
      <c r="J28" s="109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109"/>
      <c r="AK28" s="111"/>
      <c r="AL28" s="111"/>
      <c r="AM28" s="111"/>
      <c r="AN28" s="111"/>
      <c r="AP28" s="111"/>
      <c r="AQ28" s="111"/>
      <c r="AR28" s="111"/>
      <c r="AS28" s="111"/>
      <c r="AT28" s="111"/>
      <c r="AU28" s="112"/>
      <c r="AV28" s="109"/>
      <c r="AW28" s="88"/>
      <c r="AX28" s="88"/>
    </row>
    <row r="29" spans="1:50">
      <c r="A29" s="109">
        <v>1928</v>
      </c>
      <c r="B29" s="76">
        <v>1886054</v>
      </c>
      <c r="C29" s="86">
        <v>46.7</v>
      </c>
      <c r="D29" s="86">
        <v>4.5</v>
      </c>
      <c r="E29" s="86">
        <v>28.5</v>
      </c>
      <c r="F29" s="86">
        <v>28.4</v>
      </c>
      <c r="G29" s="86">
        <v>0.2</v>
      </c>
      <c r="H29" s="86">
        <v>1</v>
      </c>
      <c r="I29" s="86">
        <v>41.9</v>
      </c>
      <c r="J29" s="109">
        <v>1928</v>
      </c>
      <c r="K29" s="88">
        <f t="shared" si="6"/>
        <v>0.76671245620700212</v>
      </c>
      <c r="L29" s="88">
        <f t="shared" si="6"/>
        <v>0.26318689304731979</v>
      </c>
      <c r="M29" s="88">
        <f t="shared" si="6"/>
        <v>0.14060546819644196</v>
      </c>
      <c r="N29" s="88">
        <f t="shared" si="6"/>
        <v>8.2123798484431187E-2</v>
      </c>
      <c r="O29" s="88">
        <f t="shared" si="6"/>
        <v>2.9871384064805211E-2</v>
      </c>
      <c r="P29" s="88">
        <f t="shared" si="7"/>
        <v>0.71427140748927365</v>
      </c>
      <c r="Q29" s="88">
        <f t="shared" si="7"/>
        <v>0.28864691102039708</v>
      </c>
      <c r="R29" s="88">
        <f t="shared" si="7"/>
        <v>0.16054847590013605</v>
      </c>
      <c r="S29" s="88">
        <f t="shared" si="7"/>
        <v>8.5395223126677924E-2</v>
      </c>
      <c r="T29" s="88">
        <f t="shared" si="7"/>
        <v>2.9137982463515091E-2</v>
      </c>
      <c r="U29" s="88">
        <f t="shared" si="8"/>
        <v>5.1918146468272466E-3</v>
      </c>
      <c r="V29" s="88">
        <f t="shared" si="8"/>
        <v>1.9475838426472579E-3</v>
      </c>
      <c r="W29" s="88">
        <f t="shared" si="8"/>
        <v>1.0613232468823497E-3</v>
      </c>
      <c r="X29" s="88">
        <f t="shared" si="8"/>
        <v>5.9001003076566559E-4</v>
      </c>
      <c r="Y29" s="88">
        <f t="shared" si="8"/>
        <v>2.0926823287748068E-4</v>
      </c>
      <c r="Z29" s="88">
        <f t="shared" si="9"/>
        <v>2.5959073234136234E-2</v>
      </c>
      <c r="AA29" s="88">
        <f t="shared" si="9"/>
        <v>9.7379192132362874E-3</v>
      </c>
      <c r="AB29" s="88">
        <f t="shared" si="9"/>
        <v>5.3066162344117479E-3</v>
      </c>
      <c r="AC29" s="88">
        <f t="shared" si="9"/>
        <v>2.9500501538283282E-3</v>
      </c>
      <c r="AD29" s="88">
        <f t="shared" si="9"/>
        <v>1.0463411643874033E-3</v>
      </c>
      <c r="AE29" s="88">
        <f t="shared" si="10"/>
        <v>1.4371133843692456</v>
      </c>
      <c r="AF29" s="88">
        <f t="shared" si="10"/>
        <v>0.30314661429915163</v>
      </c>
      <c r="AG29" s="88">
        <f t="shared" si="10"/>
        <v>0.10457328617917526</v>
      </c>
      <c r="AH29" s="88">
        <f t="shared" si="10"/>
        <v>3.3783585456947207E-2</v>
      </c>
      <c r="AI29" s="88">
        <f t="shared" si="10"/>
        <v>6.8831296954800451E-3</v>
      </c>
      <c r="AJ29" s="109">
        <v>1928</v>
      </c>
      <c r="AK29" s="111">
        <f t="shared" si="11"/>
        <v>1.2825</v>
      </c>
      <c r="AL29" s="111">
        <f t="shared" si="12"/>
        <v>2.5605000000000002</v>
      </c>
      <c r="AM29" s="111">
        <f t="shared" si="13"/>
        <v>4.4459999999999997</v>
      </c>
      <c r="AN29" s="111">
        <f t="shared" si="14"/>
        <v>4.5</v>
      </c>
      <c r="AP29" s="111">
        <f t="shared" si="15"/>
        <v>2.949248135946485</v>
      </c>
      <c r="AQ29" s="111">
        <f t="shared" si="15"/>
        <v>0.86666592142275212</v>
      </c>
      <c r="AR29" s="111">
        <f t="shared" si="15"/>
        <v>0.41209516975704741</v>
      </c>
      <c r="AS29" s="111">
        <f t="shared" si="15"/>
        <v>0.2048426672526503</v>
      </c>
      <c r="AT29" s="111">
        <f t="shared" si="15"/>
        <v>6.7148105621065227E-2</v>
      </c>
      <c r="AU29" s="112">
        <f t="shared" si="16"/>
        <v>0</v>
      </c>
      <c r="AV29" s="109">
        <v>1928</v>
      </c>
      <c r="AW29" s="88">
        <f t="shared" si="17"/>
        <v>0.16294319989397765</v>
      </c>
      <c r="AX29" s="88">
        <f t="shared" si="18"/>
        <v>0.13972889047017947</v>
      </c>
    </row>
    <row r="30" spans="1:50">
      <c r="A30" s="109"/>
      <c r="B30" s="76"/>
      <c r="C30" s="86"/>
      <c r="D30" s="86"/>
      <c r="E30" s="86"/>
      <c r="F30" s="86"/>
      <c r="G30" s="86"/>
      <c r="H30" s="86"/>
      <c r="I30" s="86"/>
      <c r="J30" s="109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109"/>
      <c r="AK30" s="111"/>
      <c r="AL30" s="111"/>
      <c r="AM30" s="111"/>
      <c r="AN30" s="111"/>
      <c r="AP30" s="111"/>
      <c r="AQ30" s="111"/>
      <c r="AR30" s="111"/>
      <c r="AS30" s="111"/>
      <c r="AT30" s="111"/>
      <c r="AU30" s="112"/>
      <c r="AV30" s="109"/>
      <c r="AW30" s="88"/>
      <c r="AX30" s="88"/>
    </row>
    <row r="31" spans="1:50">
      <c r="A31" s="109"/>
      <c r="B31" s="76"/>
      <c r="C31" s="86"/>
      <c r="D31" s="86"/>
      <c r="E31" s="86"/>
      <c r="F31" s="86"/>
      <c r="G31" s="86"/>
      <c r="H31" s="86"/>
      <c r="I31" s="86"/>
      <c r="J31" s="109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109"/>
      <c r="AK31" s="111"/>
      <c r="AL31" s="111"/>
      <c r="AM31" s="111"/>
      <c r="AN31" s="111"/>
      <c r="AP31" s="111"/>
      <c r="AQ31" s="111"/>
      <c r="AR31" s="111"/>
      <c r="AS31" s="111"/>
      <c r="AT31" s="111"/>
      <c r="AU31" s="112"/>
      <c r="AV31" s="109"/>
      <c r="AW31" s="88"/>
      <c r="AX31" s="88"/>
    </row>
    <row r="32" spans="1:50">
      <c r="A32" s="109"/>
      <c r="B32" s="76"/>
      <c r="C32" s="86"/>
      <c r="D32" s="86"/>
      <c r="E32" s="86"/>
      <c r="F32" s="86"/>
      <c r="G32" s="86"/>
      <c r="H32" s="86"/>
      <c r="I32" s="86"/>
      <c r="J32" s="109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109"/>
      <c r="AK32" s="111"/>
      <c r="AL32" s="111"/>
      <c r="AM32" s="111"/>
      <c r="AN32" s="111"/>
      <c r="AP32" s="111"/>
      <c r="AQ32" s="111"/>
      <c r="AR32" s="111"/>
      <c r="AS32" s="111"/>
      <c r="AT32" s="111"/>
      <c r="AU32" s="112"/>
      <c r="AV32" s="109"/>
      <c r="AW32" s="88"/>
      <c r="AX32" s="88"/>
    </row>
    <row r="33" spans="1:50">
      <c r="A33" s="109"/>
      <c r="B33" s="76"/>
      <c r="C33" s="86"/>
      <c r="D33" s="86"/>
      <c r="E33" s="86"/>
      <c r="F33" s="86"/>
      <c r="G33" s="86"/>
      <c r="H33" s="86"/>
      <c r="I33" s="86"/>
      <c r="J33" s="109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109"/>
      <c r="AK33" s="111"/>
      <c r="AL33" s="111"/>
      <c r="AM33" s="111"/>
      <c r="AN33" s="111"/>
      <c r="AP33" s="111"/>
      <c r="AQ33" s="111"/>
      <c r="AR33" s="111"/>
      <c r="AS33" s="111"/>
      <c r="AT33" s="111"/>
      <c r="AU33" s="112"/>
      <c r="AV33" s="109"/>
      <c r="AW33" s="88"/>
      <c r="AX33" s="88"/>
    </row>
    <row r="34" spans="1:50">
      <c r="A34" s="109"/>
      <c r="B34" s="76"/>
      <c r="C34" s="86"/>
      <c r="D34" s="86"/>
      <c r="E34" s="86"/>
      <c r="F34" s="86"/>
      <c r="G34" s="86"/>
      <c r="H34" s="86"/>
      <c r="I34" s="86"/>
      <c r="J34" s="109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109"/>
      <c r="AK34" s="111"/>
      <c r="AL34" s="111"/>
      <c r="AM34" s="111"/>
      <c r="AN34" s="111"/>
      <c r="AP34" s="111"/>
      <c r="AQ34" s="111"/>
      <c r="AR34" s="111"/>
      <c r="AS34" s="111"/>
      <c r="AT34" s="111"/>
      <c r="AU34" s="112"/>
      <c r="AV34" s="109"/>
      <c r="AW34" s="88"/>
      <c r="AX34" s="88"/>
    </row>
    <row r="35" spans="1:50">
      <c r="A35" s="109"/>
      <c r="B35" s="76"/>
      <c r="C35" s="86"/>
      <c r="D35" s="86"/>
      <c r="E35" s="86"/>
      <c r="F35" s="86"/>
      <c r="G35" s="86"/>
      <c r="H35" s="86"/>
      <c r="I35" s="86"/>
      <c r="J35" s="109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09"/>
      <c r="AK35" s="111"/>
      <c r="AL35" s="111"/>
      <c r="AM35" s="111"/>
      <c r="AN35" s="111"/>
      <c r="AP35" s="111"/>
      <c r="AQ35" s="111"/>
      <c r="AR35" s="111"/>
      <c r="AS35" s="111"/>
      <c r="AT35" s="111"/>
      <c r="AU35" s="112"/>
      <c r="AV35" s="109"/>
      <c r="AW35" s="88"/>
      <c r="AX35" s="88"/>
    </row>
    <row r="36" spans="1:50">
      <c r="A36" s="109">
        <v>1935</v>
      </c>
      <c r="B36" s="76">
        <v>3242383</v>
      </c>
      <c r="C36" s="86">
        <v>42.8</v>
      </c>
      <c r="D36" s="86">
        <v>8</v>
      </c>
      <c r="E36" s="86">
        <v>20.6</v>
      </c>
      <c r="F36" s="86">
        <v>12.8</v>
      </c>
      <c r="G36" s="86">
        <v>1.2</v>
      </c>
      <c r="H36" s="86">
        <v>1.7</v>
      </c>
      <c r="I36" s="86">
        <v>63.7</v>
      </c>
      <c r="J36" s="109">
        <v>1935</v>
      </c>
      <c r="K36" s="88">
        <f t="shared" si="6"/>
        <v>0.98521803339504055</v>
      </c>
      <c r="L36" s="88">
        <f t="shared" si="6"/>
        <v>0.33819259239140975</v>
      </c>
      <c r="M36" s="88">
        <f t="shared" si="6"/>
        <v>0.1806766562087613</v>
      </c>
      <c r="N36" s="88">
        <f t="shared" si="6"/>
        <v>0.10552828062560828</v>
      </c>
      <c r="O36" s="88">
        <f t="shared" si="6"/>
        <v>3.83844373791805E-2</v>
      </c>
      <c r="P36" s="88">
        <f t="shared" si="7"/>
        <v>0.57231136249531789</v>
      </c>
      <c r="Q36" s="88">
        <f t="shared" si="7"/>
        <v>0.23127890210085025</v>
      </c>
      <c r="R36" s="88">
        <f t="shared" si="7"/>
        <v>0.12863978037694782</v>
      </c>
      <c r="S36" s="88">
        <f t="shared" si="7"/>
        <v>6.8423089578809229E-2</v>
      </c>
      <c r="T36" s="88">
        <f t="shared" si="7"/>
        <v>2.3346865448074693E-2</v>
      </c>
      <c r="U36" s="88">
        <f t="shared" si="8"/>
        <v>5.5379356232823966E-2</v>
      </c>
      <c r="V36" s="88">
        <f t="shared" si="8"/>
        <v>2.0774227654904082E-2</v>
      </c>
      <c r="W36" s="88">
        <f t="shared" si="8"/>
        <v>1.1320781300078396E-2</v>
      </c>
      <c r="X36" s="88">
        <f t="shared" si="8"/>
        <v>6.2934403281670994E-3</v>
      </c>
      <c r="Y36" s="88">
        <f t="shared" si="8"/>
        <v>2.2321944840264603E-3</v>
      </c>
      <c r="Z36" s="88">
        <f t="shared" si="9"/>
        <v>7.8454087996500624E-2</v>
      </c>
      <c r="AA36" s="88">
        <f t="shared" si="9"/>
        <v>2.9430155844447449E-2</v>
      </c>
      <c r="AB36" s="88">
        <f t="shared" si="9"/>
        <v>1.6037773508444392E-2</v>
      </c>
      <c r="AC36" s="88">
        <f t="shared" si="9"/>
        <v>8.9157071315700571E-3</v>
      </c>
      <c r="AD36" s="88">
        <f t="shared" si="9"/>
        <v>3.1622755190374857E-3</v>
      </c>
      <c r="AE36" s="88">
        <f t="shared" si="10"/>
        <v>3.8841314276031169</v>
      </c>
      <c r="AF36" s="88">
        <f t="shared" si="10"/>
        <v>0.81932386447545846</v>
      </c>
      <c r="AG36" s="88">
        <f t="shared" si="10"/>
        <v>0.2826335011238808</v>
      </c>
      <c r="AH36" s="88">
        <f t="shared" si="10"/>
        <v>9.1307956238983287E-2</v>
      </c>
      <c r="AI36" s="88">
        <f t="shared" si="10"/>
        <v>1.8603250558560762E-2</v>
      </c>
      <c r="AJ36" s="109">
        <v>1935</v>
      </c>
      <c r="AK36" s="111">
        <f t="shared" si="11"/>
        <v>1.6480000000000001</v>
      </c>
      <c r="AL36" s="111">
        <f t="shared" si="12"/>
        <v>2.6720000000000002</v>
      </c>
      <c r="AM36" s="111">
        <f t="shared" si="13"/>
        <v>7.7680000000000007</v>
      </c>
      <c r="AN36" s="111">
        <f t="shared" si="14"/>
        <v>8</v>
      </c>
      <c r="AP36" s="111">
        <f t="shared" si="15"/>
        <v>5.5754942677227994</v>
      </c>
      <c r="AQ36" s="111">
        <f t="shared" si="15"/>
        <v>1.43899974246707</v>
      </c>
      <c r="AR36" s="111">
        <f t="shared" si="15"/>
        <v>0.61930849251811271</v>
      </c>
      <c r="AS36" s="111">
        <f t="shared" si="15"/>
        <v>0.28046847390313795</v>
      </c>
      <c r="AT36" s="111">
        <f t="shared" si="15"/>
        <v>8.5729023388879916E-2</v>
      </c>
      <c r="AU36" s="112">
        <f t="shared" si="16"/>
        <v>0</v>
      </c>
      <c r="AV36" s="109">
        <v>1935</v>
      </c>
      <c r="AW36" s="88">
        <f t="shared" si="17"/>
        <v>0.13842701081056566</v>
      </c>
      <c r="AX36" s="88">
        <f t="shared" si="18"/>
        <v>0.11107687727406758</v>
      </c>
    </row>
    <row r="37" spans="1:50">
      <c r="A37" s="109">
        <v>1936</v>
      </c>
      <c r="B37" s="76">
        <v>3384962</v>
      </c>
      <c r="C37" s="86">
        <v>48</v>
      </c>
      <c r="D37" s="86">
        <v>7.3</v>
      </c>
      <c r="E37" s="86">
        <v>20.9</v>
      </c>
      <c r="F37" s="86">
        <v>12.3</v>
      </c>
      <c r="G37" s="86">
        <v>1.2</v>
      </c>
      <c r="H37" s="86">
        <v>1.6</v>
      </c>
      <c r="I37" s="86">
        <v>64</v>
      </c>
      <c r="J37" s="109">
        <v>1936</v>
      </c>
      <c r="K37" s="88">
        <f t="shared" si="6"/>
        <v>0.91210385530995952</v>
      </c>
      <c r="L37" s="88">
        <f t="shared" si="6"/>
        <v>0.31309492609925599</v>
      </c>
      <c r="M37" s="88">
        <f t="shared" si="6"/>
        <v>0.16726843105443392</v>
      </c>
      <c r="N37" s="88">
        <f t="shared" si="6"/>
        <v>9.7696903974812205E-2</v>
      </c>
      <c r="O37" s="88">
        <f t="shared" si="6"/>
        <v>3.5535883561538646E-2</v>
      </c>
      <c r="P37" s="88">
        <f t="shared" si="7"/>
        <v>0.50183434803178317</v>
      </c>
      <c r="Q37" s="88">
        <f t="shared" si="7"/>
        <v>0.20279817011362641</v>
      </c>
      <c r="R37" s="88">
        <f t="shared" si="7"/>
        <v>0.11279849492232563</v>
      </c>
      <c r="S37" s="88">
        <f t="shared" si="7"/>
        <v>5.9997160285950007E-2</v>
      </c>
      <c r="T37" s="88">
        <f t="shared" si="7"/>
        <v>2.0471826646314712E-2</v>
      </c>
      <c r="U37" s="88">
        <f t="shared" si="8"/>
        <v>5.0533662562451863E-2</v>
      </c>
      <c r="V37" s="88">
        <f t="shared" si="8"/>
        <v>1.8956482735099974E-2</v>
      </c>
      <c r="W37" s="88">
        <f t="shared" si="8"/>
        <v>1.0330212936321536E-2</v>
      </c>
      <c r="X37" s="88">
        <f t="shared" si="8"/>
        <v>5.7427642994524785E-3</v>
      </c>
      <c r="Y37" s="88">
        <f t="shared" si="8"/>
        <v>2.0368774666741449E-3</v>
      </c>
      <c r="Z37" s="88">
        <f t="shared" si="9"/>
        <v>6.7378216749935826E-2</v>
      </c>
      <c r="AA37" s="88">
        <f t="shared" si="9"/>
        <v>2.527531031346663E-2</v>
      </c>
      <c r="AB37" s="88">
        <f t="shared" si="9"/>
        <v>1.3773617248428715E-2</v>
      </c>
      <c r="AC37" s="88">
        <f t="shared" si="9"/>
        <v>7.6570190659366374E-3</v>
      </c>
      <c r="AD37" s="88">
        <f t="shared" si="9"/>
        <v>2.7158366222321934E-3</v>
      </c>
      <c r="AE37" s="88">
        <f t="shared" si="10"/>
        <v>3.5609619367664367</v>
      </c>
      <c r="AF37" s="88">
        <f t="shared" si="10"/>
        <v>0.75115406099476878</v>
      </c>
      <c r="AG37" s="88">
        <f t="shared" si="10"/>
        <v>0.2591176839189111</v>
      </c>
      <c r="AH37" s="88">
        <f t="shared" si="10"/>
        <v>8.3710904934954838E-2</v>
      </c>
      <c r="AI37" s="88">
        <f t="shared" si="10"/>
        <v>1.7055413384928549E-2</v>
      </c>
      <c r="AJ37" s="109">
        <v>1936</v>
      </c>
      <c r="AK37" s="111">
        <f t="shared" si="11"/>
        <v>1.5256999999999998</v>
      </c>
      <c r="AL37" s="111">
        <f t="shared" si="12"/>
        <v>2.4236</v>
      </c>
      <c r="AM37" s="111">
        <f t="shared" si="13"/>
        <v>7.0955999999999992</v>
      </c>
      <c r="AN37" s="111">
        <f t="shared" si="14"/>
        <v>7.3</v>
      </c>
      <c r="AP37" s="111">
        <f t="shared" si="15"/>
        <v>5.0928120194205668</v>
      </c>
      <c r="AQ37" s="111">
        <f t="shared" si="15"/>
        <v>1.3112789502562179</v>
      </c>
      <c r="AR37" s="111">
        <f t="shared" si="15"/>
        <v>0.56328844008042089</v>
      </c>
      <c r="AS37" s="111">
        <f t="shared" si="15"/>
        <v>0.25480475256110613</v>
      </c>
      <c r="AT37" s="111">
        <f t="shared" si="15"/>
        <v>7.7815837681688246E-2</v>
      </c>
      <c r="AU37" s="112">
        <f t="shared" si="16"/>
        <v>0</v>
      </c>
      <c r="AV37" s="109">
        <v>1936</v>
      </c>
      <c r="AW37" s="88">
        <f t="shared" si="17"/>
        <v>0.13814563222809695</v>
      </c>
      <c r="AX37" s="88">
        <f t="shared" si="18"/>
        <v>0.11060460074560319</v>
      </c>
    </row>
    <row r="38" spans="1:50">
      <c r="A38" s="109">
        <v>1937</v>
      </c>
      <c r="B38" s="76">
        <v>3518552</v>
      </c>
      <c r="C38" s="86">
        <v>48.6</v>
      </c>
      <c r="D38" s="86">
        <v>7.1</v>
      </c>
      <c r="E38" s="86">
        <v>21.4</v>
      </c>
      <c r="F38" s="86">
        <v>11.9</v>
      </c>
      <c r="G38" s="86">
        <v>1.4</v>
      </c>
      <c r="H38" s="86">
        <v>1.9</v>
      </c>
      <c r="I38" s="86">
        <v>63.3</v>
      </c>
      <c r="J38" s="109">
        <v>1937</v>
      </c>
      <c r="K38" s="88">
        <f t="shared" si="6"/>
        <v>0.90833754850753901</v>
      </c>
      <c r="L38" s="88">
        <f t="shared" si="6"/>
        <v>0.31180207820358485</v>
      </c>
      <c r="M38" s="88">
        <f t="shared" si="6"/>
        <v>0.16657773752645136</v>
      </c>
      <c r="N38" s="88">
        <f t="shared" si="6"/>
        <v>9.7293488824362354E-2</v>
      </c>
      <c r="O38" s="88">
        <f t="shared" si="6"/>
        <v>3.5389146938062402E-2</v>
      </c>
      <c r="P38" s="88">
        <f t="shared" si="7"/>
        <v>0.47221276384013089</v>
      </c>
      <c r="Q38" s="88">
        <f t="shared" si="7"/>
        <v>0.19082768006348472</v>
      </c>
      <c r="R38" s="88">
        <f t="shared" si="7"/>
        <v>0.10614038128953439</v>
      </c>
      <c r="S38" s="88">
        <f t="shared" si="7"/>
        <v>5.6455730844859296E-2</v>
      </c>
      <c r="T38" s="88">
        <f t="shared" si="7"/>
        <v>1.9263443961990531E-2</v>
      </c>
      <c r="U38" s="88">
        <f t="shared" si="8"/>
        <v>5.7340708432736483E-2</v>
      </c>
      <c r="V38" s="88">
        <f t="shared" si="8"/>
        <v>2.1509981551015266E-2</v>
      </c>
      <c r="W38" s="88">
        <f t="shared" si="8"/>
        <v>1.1721725637789506E-2</v>
      </c>
      <c r="X38" s="88">
        <f t="shared" si="8"/>
        <v>6.5163330064563511E-3</v>
      </c>
      <c r="Y38" s="88">
        <f t="shared" si="8"/>
        <v>2.3112513720023975E-3</v>
      </c>
      <c r="Z38" s="88">
        <f t="shared" si="9"/>
        <v>7.7819532872999503E-2</v>
      </c>
      <c r="AA38" s="88">
        <f t="shared" si="9"/>
        <v>2.9192117819234999E-2</v>
      </c>
      <c r="AB38" s="88">
        <f t="shared" si="9"/>
        <v>1.5908056222714326E-2</v>
      </c>
      <c r="AC38" s="88">
        <f t="shared" si="9"/>
        <v>8.8435947944764757E-3</v>
      </c>
      <c r="AD38" s="88">
        <f t="shared" si="9"/>
        <v>3.1366982905746822E-3</v>
      </c>
      <c r="AE38" s="88">
        <f t="shared" si="10"/>
        <v>3.4255203836492707</v>
      </c>
      <c r="AF38" s="88">
        <f t="shared" si="10"/>
        <v>0.72258383911147017</v>
      </c>
      <c r="AG38" s="88">
        <f t="shared" si="10"/>
        <v>0.24926211618937541</v>
      </c>
      <c r="AH38" s="88">
        <f t="shared" si="10"/>
        <v>8.0526952065318388E-2</v>
      </c>
      <c r="AI38" s="88">
        <f t="shared" si="10"/>
        <v>1.640670898456429E-2</v>
      </c>
      <c r="AJ38" s="109">
        <v>1937</v>
      </c>
      <c r="AK38" s="111">
        <f t="shared" si="11"/>
        <v>1.5193999999999996</v>
      </c>
      <c r="AL38" s="111">
        <f t="shared" si="12"/>
        <v>2.3642999999999996</v>
      </c>
      <c r="AM38" s="111">
        <f t="shared" si="13"/>
        <v>6.8585999999999991</v>
      </c>
      <c r="AN38" s="111">
        <f t="shared" si="14"/>
        <v>7.1</v>
      </c>
      <c r="AP38" s="111">
        <f t="shared" si="15"/>
        <v>4.9412309373026764</v>
      </c>
      <c r="AQ38" s="111">
        <f t="shared" si="15"/>
        <v>1.2759156967487901</v>
      </c>
      <c r="AR38" s="111">
        <f t="shared" si="15"/>
        <v>0.54961001686586497</v>
      </c>
      <c r="AS38" s="111">
        <f t="shared" si="15"/>
        <v>0.24963609953547283</v>
      </c>
      <c r="AT38" s="111">
        <f t="shared" si="15"/>
        <v>7.6507249547194303E-2</v>
      </c>
      <c r="AU38" s="112">
        <f t="shared" si="16"/>
        <v>-7.1000000000012164E-3</v>
      </c>
      <c r="AV38" s="109">
        <v>1937</v>
      </c>
      <c r="AW38" s="88">
        <f t="shared" si="17"/>
        <v>0.13920279325234036</v>
      </c>
      <c r="AX38" s="88">
        <f t="shared" si="18"/>
        <v>0.11122937256721026</v>
      </c>
    </row>
    <row r="39" spans="1:50">
      <c r="A39" s="109">
        <v>1938</v>
      </c>
      <c r="B39" s="76">
        <v>3596971</v>
      </c>
      <c r="C39" s="86">
        <v>47.7</v>
      </c>
      <c r="D39" s="86">
        <v>7.2</v>
      </c>
      <c r="E39" s="86">
        <v>21.7</v>
      </c>
      <c r="F39" s="86">
        <v>12</v>
      </c>
      <c r="G39" s="86">
        <v>1.4</v>
      </c>
      <c r="H39" s="86">
        <v>1.8</v>
      </c>
      <c r="I39" s="86">
        <v>63.1</v>
      </c>
      <c r="J39" s="109">
        <v>1938</v>
      </c>
      <c r="K39" s="88">
        <f t="shared" si="6"/>
        <v>0.93404408700024966</v>
      </c>
      <c r="L39" s="88">
        <f t="shared" si="6"/>
        <v>0.32062627812641903</v>
      </c>
      <c r="M39" s="88">
        <f t="shared" si="6"/>
        <v>0.17129199493966546</v>
      </c>
      <c r="N39" s="88">
        <f t="shared" si="6"/>
        <v>0.10004695731155969</v>
      </c>
      <c r="O39" s="88">
        <f t="shared" si="6"/>
        <v>3.6390682622106561E-2</v>
      </c>
      <c r="P39" s="88">
        <f t="shared" si="7"/>
        <v>0.48288771210542447</v>
      </c>
      <c r="Q39" s="88">
        <f t="shared" si="7"/>
        <v>0.19514157364759241</v>
      </c>
      <c r="R39" s="88">
        <f t="shared" si="7"/>
        <v>0.10853981469304973</v>
      </c>
      <c r="S39" s="88">
        <f t="shared" si="7"/>
        <v>5.7731981832120291E-2</v>
      </c>
      <c r="T39" s="88">
        <f t="shared" si="7"/>
        <v>1.9698917721813022E-2</v>
      </c>
      <c r="U39" s="88">
        <f t="shared" si="8"/>
        <v>5.8148324044465162E-2</v>
      </c>
      <c r="V39" s="88">
        <f t="shared" si="8"/>
        <v>2.1812939037649286E-2</v>
      </c>
      <c r="W39" s="88">
        <f t="shared" si="8"/>
        <v>1.1886820365082316E-2</v>
      </c>
      <c r="X39" s="88">
        <f t="shared" si="8"/>
        <v>6.6081123445754543E-3</v>
      </c>
      <c r="Y39" s="88">
        <f t="shared" si="8"/>
        <v>2.3438042082277837E-3</v>
      </c>
      <c r="Z39" s="88">
        <f t="shared" si="9"/>
        <v>7.4762130914312358E-2</v>
      </c>
      <c r="AA39" s="88">
        <f t="shared" si="9"/>
        <v>2.8045207334120512E-2</v>
      </c>
      <c r="AB39" s="88">
        <f t="shared" si="9"/>
        <v>1.5283054755105835E-2</v>
      </c>
      <c r="AC39" s="88">
        <f t="shared" si="9"/>
        <v>8.4961444430255856E-3</v>
      </c>
      <c r="AD39" s="88">
        <f t="shared" si="9"/>
        <v>3.0134625534357219E-3</v>
      </c>
      <c r="AE39" s="88">
        <f t="shared" si="10"/>
        <v>3.4627915820028417</v>
      </c>
      <c r="AF39" s="88">
        <f t="shared" si="10"/>
        <v>0.7304458754091252</v>
      </c>
      <c r="AG39" s="88">
        <f t="shared" si="10"/>
        <v>0.25197419982457125</v>
      </c>
      <c r="AH39" s="88">
        <f t="shared" si="10"/>
        <v>8.1403121425617911E-2</v>
      </c>
      <c r="AI39" s="88">
        <f t="shared" si="10"/>
        <v>1.6585221337844045E-2</v>
      </c>
      <c r="AJ39" s="109">
        <v>1938</v>
      </c>
      <c r="AK39" s="111">
        <f t="shared" si="11"/>
        <v>1.5624</v>
      </c>
      <c r="AL39" s="111">
        <f t="shared" si="12"/>
        <v>2.4264000000000001</v>
      </c>
      <c r="AM39" s="111">
        <f t="shared" si="13"/>
        <v>6.9695999999999998</v>
      </c>
      <c r="AN39" s="111">
        <f t="shared" si="14"/>
        <v>7.2</v>
      </c>
      <c r="AP39" s="111">
        <f t="shared" si="15"/>
        <v>5.0126338360672928</v>
      </c>
      <c r="AQ39" s="111">
        <f t="shared" si="15"/>
        <v>1.2960718735549064</v>
      </c>
      <c r="AR39" s="111">
        <f t="shared" si="15"/>
        <v>0.5589758845774746</v>
      </c>
      <c r="AS39" s="111">
        <f t="shared" si="15"/>
        <v>0.25428631735689888</v>
      </c>
      <c r="AT39" s="111">
        <f t="shared" si="15"/>
        <v>7.8032088443427128E-2</v>
      </c>
      <c r="AU39" s="112">
        <f t="shared" si="16"/>
        <v>0</v>
      </c>
      <c r="AV39" s="109">
        <v>1938</v>
      </c>
      <c r="AW39" s="88">
        <f t="shared" si="17"/>
        <v>0.13959830933030493</v>
      </c>
      <c r="AX39" s="88">
        <f t="shared" si="18"/>
        <v>0.1115134084910587</v>
      </c>
    </row>
    <row r="40" spans="1:50">
      <c r="A40" s="109">
        <v>1939</v>
      </c>
      <c r="B40" s="76">
        <v>3671550</v>
      </c>
      <c r="C40" s="86">
        <v>48.3</v>
      </c>
      <c r="D40" s="86">
        <v>7.3</v>
      </c>
      <c r="E40" s="86">
        <v>20.100000000000001</v>
      </c>
      <c r="F40" s="86">
        <v>11.1</v>
      </c>
      <c r="G40" s="86">
        <v>1.4</v>
      </c>
      <c r="H40" s="86">
        <v>1.7</v>
      </c>
      <c r="I40" s="86">
        <v>65.7</v>
      </c>
      <c r="J40" s="109">
        <v>1939</v>
      </c>
      <c r="K40" s="88">
        <f t="shared" si="6"/>
        <v>0.87719078907799941</v>
      </c>
      <c r="L40" s="88">
        <f t="shared" si="6"/>
        <v>0.3011104313203371</v>
      </c>
      <c r="M40" s="88">
        <f t="shared" si="6"/>
        <v>0.1608658116839293</v>
      </c>
      <c r="N40" s="88">
        <f t="shared" si="6"/>
        <v>9.3957309564293101E-2</v>
      </c>
      <c r="O40" s="88">
        <f t="shared" si="6"/>
        <v>3.4175658353441475E-2</v>
      </c>
      <c r="P40" s="88">
        <f t="shared" si="7"/>
        <v>0.45287489944331644</v>
      </c>
      <c r="Q40" s="88">
        <f t="shared" si="7"/>
        <v>0.18301298278546774</v>
      </c>
      <c r="R40" s="88">
        <f t="shared" si="7"/>
        <v>0.10179376371039142</v>
      </c>
      <c r="S40" s="88">
        <f t="shared" si="7"/>
        <v>5.414377879463781E-2</v>
      </c>
      <c r="T40" s="88">
        <f t="shared" si="7"/>
        <v>1.8474575266186448E-2</v>
      </c>
      <c r="U40" s="88">
        <f t="shared" si="8"/>
        <v>5.8955939656193848E-2</v>
      </c>
      <c r="V40" s="88">
        <f t="shared" si="8"/>
        <v>2.21158965242833E-2</v>
      </c>
      <c r="W40" s="88">
        <f t="shared" si="8"/>
        <v>1.2051915092375125E-2</v>
      </c>
      <c r="X40" s="88">
        <f t="shared" si="8"/>
        <v>6.6998916826945575E-3</v>
      </c>
      <c r="Y40" s="88">
        <f t="shared" si="8"/>
        <v>2.376357044453169E-3</v>
      </c>
      <c r="Z40" s="88">
        <f t="shared" si="9"/>
        <v>7.1589355296806823E-2</v>
      </c>
      <c r="AA40" s="88">
        <f t="shared" si="9"/>
        <v>2.6855017208058298E-2</v>
      </c>
      <c r="AB40" s="88">
        <f t="shared" si="9"/>
        <v>1.463446832645551E-2</v>
      </c>
      <c r="AC40" s="88">
        <f t="shared" si="9"/>
        <v>8.1355827575576786E-3</v>
      </c>
      <c r="AD40" s="88">
        <f t="shared" si="9"/>
        <v>2.8855764111217061E-3</v>
      </c>
      <c r="AE40" s="88">
        <f t="shared" si="10"/>
        <v>3.6555499882117948</v>
      </c>
      <c r="AF40" s="88">
        <f t="shared" si="10"/>
        <v>0.77110659073994225</v>
      </c>
      <c r="AG40" s="88">
        <f t="shared" si="10"/>
        <v>0.26600049739800719</v>
      </c>
      <c r="AH40" s="88">
        <f t="shared" si="10"/>
        <v>8.5934475847289582E-2</v>
      </c>
      <c r="AI40" s="88">
        <f t="shared" si="10"/>
        <v>1.7508447802965715E-2</v>
      </c>
      <c r="AJ40" s="109">
        <v>1939</v>
      </c>
      <c r="AK40" s="111">
        <f t="shared" si="11"/>
        <v>1.4673000000000003</v>
      </c>
      <c r="AL40" s="111">
        <f t="shared" si="12"/>
        <v>2.2776000000000005</v>
      </c>
      <c r="AM40" s="111">
        <f t="shared" si="13"/>
        <v>7.0737000000000005</v>
      </c>
      <c r="AN40" s="111">
        <f t="shared" si="14"/>
        <v>7.3</v>
      </c>
      <c r="AP40" s="111">
        <f t="shared" si="15"/>
        <v>5.1161609716861109</v>
      </c>
      <c r="AQ40" s="111">
        <f t="shared" si="15"/>
        <v>1.3042009185780885</v>
      </c>
      <c r="AR40" s="111">
        <f t="shared" si="15"/>
        <v>0.55534645621115852</v>
      </c>
      <c r="AS40" s="111">
        <f t="shared" si="15"/>
        <v>0.24887103864647273</v>
      </c>
      <c r="AT40" s="111">
        <f t="shared" si="15"/>
        <v>7.5420614878168507E-2</v>
      </c>
      <c r="AU40" s="112">
        <f t="shared" si="16"/>
        <v>0</v>
      </c>
      <c r="AV40" s="109">
        <v>1939</v>
      </c>
      <c r="AW40" s="88">
        <f t="shared" si="17"/>
        <v>0.1358082221190792</v>
      </c>
      <c r="AX40" s="88">
        <f t="shared" si="18"/>
        <v>0.10854749474939515</v>
      </c>
    </row>
    <row r="41" spans="1:50">
      <c r="A41" s="109">
        <v>1940</v>
      </c>
      <c r="B41" s="76">
        <v>3753648</v>
      </c>
      <c r="C41" s="86">
        <v>48</v>
      </c>
      <c r="D41" s="86">
        <v>7.4</v>
      </c>
      <c r="E41" s="86">
        <v>20.399999999999999</v>
      </c>
      <c r="F41" s="86">
        <v>12.8</v>
      </c>
      <c r="G41" s="86">
        <v>0.1</v>
      </c>
      <c r="H41" s="86">
        <v>1.7</v>
      </c>
      <c r="I41" s="86">
        <v>65</v>
      </c>
      <c r="J41" s="109">
        <v>1940</v>
      </c>
      <c r="K41" s="88">
        <f t="shared" si="6"/>
        <v>0.90247884903710751</v>
      </c>
      <c r="L41" s="88">
        <f t="shared" si="6"/>
        <v>0.30979098147698553</v>
      </c>
      <c r="M41" s="88">
        <f t="shared" si="6"/>
        <v>0.16550332537181192</v>
      </c>
      <c r="N41" s="88">
        <f t="shared" si="6"/>
        <v>9.6665954145884844E-2</v>
      </c>
      <c r="O41" s="88">
        <f t="shared" si="6"/>
        <v>3.5160889968210492E-2</v>
      </c>
      <c r="P41" s="88">
        <f t="shared" si="7"/>
        <v>0.52938801030816918</v>
      </c>
      <c r="Q41" s="88">
        <f t="shared" si="7"/>
        <v>0.21393298444328651</v>
      </c>
      <c r="R41" s="88">
        <f t="shared" si="7"/>
        <v>0.11899179684867675</v>
      </c>
      <c r="S41" s="88">
        <f t="shared" si="7"/>
        <v>6.329135786039855E-2</v>
      </c>
      <c r="T41" s="88">
        <f t="shared" si="7"/>
        <v>2.1595850539469091E-2</v>
      </c>
      <c r="U41" s="88">
        <f t="shared" si="8"/>
        <v>4.268825376280181E-3</v>
      </c>
      <c r="V41" s="88">
        <f t="shared" si="8"/>
        <v>1.6013467150655231E-3</v>
      </c>
      <c r="W41" s="88">
        <f t="shared" si="8"/>
        <v>8.7264355854770981E-4</v>
      </c>
      <c r="X41" s="88">
        <f t="shared" si="8"/>
        <v>4.8511935862954728E-4</v>
      </c>
      <c r="Y41" s="88">
        <f t="shared" si="8"/>
        <v>1.7206499147703969E-4</v>
      </c>
      <c r="Z41" s="88">
        <f t="shared" si="9"/>
        <v>7.2570031396763074E-2</v>
      </c>
      <c r="AA41" s="88">
        <f t="shared" si="9"/>
        <v>2.7222894156113887E-2</v>
      </c>
      <c r="AB41" s="88">
        <f t="shared" si="9"/>
        <v>1.4834940495311064E-2</v>
      </c>
      <c r="AC41" s="88">
        <f t="shared" si="9"/>
        <v>8.2470290967023036E-3</v>
      </c>
      <c r="AD41" s="88">
        <f t="shared" si="9"/>
        <v>2.9251048551096745E-3</v>
      </c>
      <c r="AE41" s="88">
        <f t="shared" si="10"/>
        <v>3.6661444597274313</v>
      </c>
      <c r="AF41" s="88">
        <f t="shared" si="10"/>
        <v>0.77334140269367246</v>
      </c>
      <c r="AG41" s="88">
        <f t="shared" si="10"/>
        <v>0.26677141687713241</v>
      </c>
      <c r="AH41" s="88">
        <f t="shared" si="10"/>
        <v>8.6183530123530139E-2</v>
      </c>
      <c r="AI41" s="88">
        <f t="shared" si="10"/>
        <v>1.7559190578233373E-2</v>
      </c>
      <c r="AJ41" s="109">
        <v>1940</v>
      </c>
      <c r="AK41" s="111">
        <f t="shared" si="11"/>
        <v>1.5096000000000001</v>
      </c>
      <c r="AL41" s="111">
        <f t="shared" si="12"/>
        <v>2.4568000000000003</v>
      </c>
      <c r="AM41" s="111">
        <f t="shared" si="13"/>
        <v>7.2667999999999999</v>
      </c>
      <c r="AN41" s="111">
        <f t="shared" si="14"/>
        <v>7.4</v>
      </c>
      <c r="AP41" s="111">
        <f t="shared" si="15"/>
        <v>5.1748501758457515</v>
      </c>
      <c r="AQ41" s="111">
        <f t="shared" si="15"/>
        <v>1.3258896094851238</v>
      </c>
      <c r="AR41" s="111">
        <f t="shared" si="15"/>
        <v>0.56697412315147988</v>
      </c>
      <c r="AS41" s="111">
        <f t="shared" si="15"/>
        <v>0.25487299058514534</v>
      </c>
      <c r="AT41" s="111">
        <f t="shared" si="15"/>
        <v>7.7413100932499673E-2</v>
      </c>
      <c r="AU41" s="112">
        <f t="shared" si="16"/>
        <v>0</v>
      </c>
      <c r="AV41" s="109">
        <v>1940</v>
      </c>
      <c r="AW41" s="88">
        <f t="shared" si="17"/>
        <v>0.13653727352177064</v>
      </c>
      <c r="AX41" s="88">
        <f t="shared" si="18"/>
        <v>0.10956338906156186</v>
      </c>
    </row>
    <row r="42" spans="1:50">
      <c r="A42" s="109">
        <v>1941</v>
      </c>
      <c r="B42" s="76">
        <v>4024012</v>
      </c>
      <c r="C42" s="86">
        <v>49.7</v>
      </c>
      <c r="D42" s="86">
        <v>7</v>
      </c>
      <c r="E42" s="86">
        <v>19.7</v>
      </c>
      <c r="F42" s="86">
        <v>12.5</v>
      </c>
      <c r="G42" s="86">
        <v>1.7</v>
      </c>
      <c r="H42" s="86">
        <v>1.7</v>
      </c>
      <c r="I42" s="86">
        <v>64.400000000000006</v>
      </c>
      <c r="J42" s="109">
        <v>1941</v>
      </c>
      <c r="K42" s="88">
        <f t="shared" si="6"/>
        <v>0.82440271119645692</v>
      </c>
      <c r="L42" s="88">
        <f t="shared" si="6"/>
        <v>0.28299003938577305</v>
      </c>
      <c r="M42" s="88">
        <f t="shared" si="6"/>
        <v>0.15118513890284091</v>
      </c>
      <c r="N42" s="88">
        <f t="shared" si="6"/>
        <v>8.8303094042908856E-2</v>
      </c>
      <c r="O42" s="88">
        <f t="shared" si="6"/>
        <v>3.2119016472020576E-2</v>
      </c>
      <c r="P42" s="88">
        <f t="shared" si="7"/>
        <v>0.48903558806972958</v>
      </c>
      <c r="Q42" s="88">
        <f t="shared" si="7"/>
        <v>0.19762601497875387</v>
      </c>
      <c r="R42" s="88">
        <f t="shared" si="7"/>
        <v>0.10992168733381773</v>
      </c>
      <c r="S42" s="88">
        <f t="shared" si="7"/>
        <v>5.8466995489705152E-2</v>
      </c>
      <c r="T42" s="88">
        <f t="shared" si="7"/>
        <v>1.9949714127993512E-2</v>
      </c>
      <c r="U42" s="88">
        <f t="shared" si="8"/>
        <v>6.8647326996938041E-2</v>
      </c>
      <c r="V42" s="88">
        <f t="shared" si="8"/>
        <v>2.5751386363891515E-2</v>
      </c>
      <c r="W42" s="88">
        <f t="shared" si="8"/>
        <v>1.4033051819888846E-2</v>
      </c>
      <c r="X42" s="88">
        <f t="shared" si="8"/>
        <v>7.8012437401238002E-3</v>
      </c>
      <c r="Y42" s="88">
        <f t="shared" si="8"/>
        <v>2.7669910791578E-3</v>
      </c>
      <c r="Z42" s="88">
        <f t="shared" si="9"/>
        <v>6.8647326996938041E-2</v>
      </c>
      <c r="AA42" s="88">
        <f t="shared" si="9"/>
        <v>2.5751386363891515E-2</v>
      </c>
      <c r="AB42" s="88">
        <f t="shared" si="9"/>
        <v>1.4033051819888846E-2</v>
      </c>
      <c r="AC42" s="88">
        <f t="shared" si="9"/>
        <v>7.8012437401238002E-3</v>
      </c>
      <c r="AD42" s="88">
        <f t="shared" si="9"/>
        <v>2.7669910791578E-3</v>
      </c>
      <c r="AE42" s="88">
        <f t="shared" si="10"/>
        <v>3.4359624167258342</v>
      </c>
      <c r="AF42" s="88">
        <f t="shared" si="10"/>
        <v>0.72478649549752094</v>
      </c>
      <c r="AG42" s="88">
        <f t="shared" si="10"/>
        <v>0.25002194330189453</v>
      </c>
      <c r="AH42" s="88">
        <f t="shared" si="10"/>
        <v>8.0772422826792922E-2</v>
      </c>
      <c r="AI42" s="88">
        <f t="shared" si="10"/>
        <v>1.6456721647957598E-2</v>
      </c>
      <c r="AJ42" s="109">
        <v>1941</v>
      </c>
      <c r="AK42" s="111">
        <f t="shared" si="11"/>
        <v>1.379</v>
      </c>
      <c r="AL42" s="111">
        <f t="shared" si="12"/>
        <v>2.254</v>
      </c>
      <c r="AM42" s="111">
        <f t="shared" si="13"/>
        <v>6.7620000000000005</v>
      </c>
      <c r="AN42" s="111">
        <f t="shared" si="14"/>
        <v>7</v>
      </c>
      <c r="AP42" s="111">
        <f t="shared" si="15"/>
        <v>4.8866953699858975</v>
      </c>
      <c r="AQ42" s="111">
        <f t="shared" si="15"/>
        <v>1.256905322589831</v>
      </c>
      <c r="AR42" s="111">
        <f t="shared" si="15"/>
        <v>0.53919487317833092</v>
      </c>
      <c r="AS42" s="111">
        <f t="shared" si="15"/>
        <v>0.24314499983965454</v>
      </c>
      <c r="AT42" s="111">
        <f t="shared" si="15"/>
        <v>7.4059434406287289E-2</v>
      </c>
      <c r="AU42" s="112">
        <f t="shared" si="16"/>
        <v>0</v>
      </c>
      <c r="AV42" s="109">
        <v>1941</v>
      </c>
      <c r="AW42" s="88">
        <f t="shared" si="17"/>
        <v>0.1373518890670038</v>
      </c>
      <c r="AX42" s="88">
        <f t="shared" si="18"/>
        <v>0.11033936686335473</v>
      </c>
    </row>
    <row r="43" spans="1:50">
      <c r="A43" s="109">
        <v>1942</v>
      </c>
      <c r="B43" s="76">
        <v>3654972</v>
      </c>
      <c r="C43" s="86">
        <v>43.8</v>
      </c>
      <c r="D43" s="86">
        <v>6.8</v>
      </c>
      <c r="E43" s="86">
        <v>19.399999999999999</v>
      </c>
      <c r="F43" s="86">
        <v>13.7</v>
      </c>
      <c r="G43" s="86">
        <v>0</v>
      </c>
      <c r="H43" s="86">
        <v>0.1</v>
      </c>
      <c r="I43" s="86">
        <v>66.900000000000006</v>
      </c>
      <c r="J43" s="109">
        <v>1942</v>
      </c>
      <c r="K43" s="88">
        <f t="shared" si="6"/>
        <v>0.78865268789729204</v>
      </c>
      <c r="L43" s="88">
        <f t="shared" si="6"/>
        <v>0.27071824507448283</v>
      </c>
      <c r="M43" s="88">
        <f t="shared" si="6"/>
        <v>0.14462903208167346</v>
      </c>
      <c r="N43" s="88">
        <f t="shared" si="6"/>
        <v>8.4473851821178642E-2</v>
      </c>
      <c r="O43" s="88">
        <f t="shared" si="6"/>
        <v>3.0726183125373126E-2</v>
      </c>
      <c r="P43" s="88">
        <f t="shared" si="7"/>
        <v>0.52066920439515441</v>
      </c>
      <c r="Q43" s="88">
        <f t="shared" si="7"/>
        <v>0.21040959491909383</v>
      </c>
      <c r="R43" s="88">
        <f t="shared" si="7"/>
        <v>0.11703205019449667</v>
      </c>
      <c r="S43" s="88">
        <f t="shared" si="7"/>
        <v>6.2248974855096367E-2</v>
      </c>
      <c r="T43" s="88">
        <f t="shared" si="7"/>
        <v>2.1240175636158577E-2</v>
      </c>
      <c r="U43" s="88">
        <f t="shared" si="8"/>
        <v>0</v>
      </c>
      <c r="V43" s="88">
        <f t="shared" si="8"/>
        <v>0</v>
      </c>
      <c r="W43" s="88">
        <f t="shared" si="8"/>
        <v>0</v>
      </c>
      <c r="X43" s="88">
        <f t="shared" si="8"/>
        <v>0</v>
      </c>
      <c r="Y43" s="88">
        <f t="shared" si="8"/>
        <v>0</v>
      </c>
      <c r="Z43" s="88">
        <f t="shared" si="9"/>
        <v>3.9227043998250307E-3</v>
      </c>
      <c r="AA43" s="88">
        <f t="shared" si="9"/>
        <v>1.4715077922223725E-3</v>
      </c>
      <c r="AB43" s="88">
        <f t="shared" si="9"/>
        <v>8.0188867542221973E-4</v>
      </c>
      <c r="AC43" s="88">
        <f t="shared" si="9"/>
        <v>4.4578535657850297E-4</v>
      </c>
      <c r="AD43" s="88">
        <f t="shared" si="9"/>
        <v>1.581137759518743E-4</v>
      </c>
      <c r="AE43" s="88">
        <f t="shared" si="10"/>
        <v>3.4673647351750589</v>
      </c>
      <c r="AF43" s="88">
        <f t="shared" si="10"/>
        <v>0.73141054243951253</v>
      </c>
      <c r="AG43" s="88">
        <f t="shared" si="10"/>
        <v>0.25230697082275477</v>
      </c>
      <c r="AH43" s="88">
        <f t="shared" si="10"/>
        <v>8.1510626868599445E-2</v>
      </c>
      <c r="AI43" s="88">
        <f t="shared" si="10"/>
        <v>1.6607124694074691E-2</v>
      </c>
      <c r="AJ43" s="109">
        <v>1942</v>
      </c>
      <c r="AK43" s="111">
        <f t="shared" si="11"/>
        <v>1.3191999999999999</v>
      </c>
      <c r="AL43" s="111">
        <f t="shared" si="12"/>
        <v>2.2507999999999999</v>
      </c>
      <c r="AM43" s="111">
        <f t="shared" si="13"/>
        <v>6.8</v>
      </c>
      <c r="AN43" s="111">
        <f t="shared" si="14"/>
        <v>6.8</v>
      </c>
      <c r="AP43" s="111">
        <f t="shared" si="15"/>
        <v>4.7806093318673302</v>
      </c>
      <c r="AQ43" s="111">
        <f t="shared" si="15"/>
        <v>1.2140098902253116</v>
      </c>
      <c r="AR43" s="111">
        <f t="shared" si="15"/>
        <v>0.51476994177434721</v>
      </c>
      <c r="AS43" s="111">
        <f t="shared" si="15"/>
        <v>0.22867923890145295</v>
      </c>
      <c r="AT43" s="111">
        <f t="shared" si="15"/>
        <v>6.8731597231558264E-2</v>
      </c>
      <c r="AU43" s="112">
        <f t="shared" si="16"/>
        <v>6.7999999999992511E-3</v>
      </c>
      <c r="AV43" s="109">
        <v>1942</v>
      </c>
      <c r="AW43" s="88">
        <f t="shared" si="17"/>
        <v>0.13351905706585956</v>
      </c>
      <c r="AX43" s="88">
        <f t="shared" si="18"/>
        <v>0.10767873006123165</v>
      </c>
    </row>
    <row r="44" spans="1:50">
      <c r="A44" s="109"/>
      <c r="B44" s="76"/>
      <c r="C44" s="86"/>
      <c r="D44" s="86"/>
      <c r="E44" s="86"/>
      <c r="F44" s="86"/>
      <c r="G44" s="86"/>
      <c r="H44" s="86"/>
      <c r="I44" s="86"/>
      <c r="J44" s="109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109"/>
      <c r="AK44" s="111"/>
      <c r="AL44" s="111"/>
      <c r="AM44" s="111"/>
      <c r="AN44" s="111"/>
      <c r="AP44" s="111"/>
      <c r="AQ44" s="111"/>
      <c r="AR44" s="111"/>
      <c r="AS44" s="111"/>
      <c r="AT44" s="111"/>
      <c r="AU44" s="112"/>
      <c r="AV44" s="109"/>
      <c r="AW44" s="88"/>
      <c r="AX44" s="88"/>
    </row>
    <row r="45" spans="1:50">
      <c r="A45" s="109">
        <v>1944</v>
      </c>
      <c r="B45" s="76">
        <v>4498241</v>
      </c>
      <c r="C45" s="86">
        <v>48.7</v>
      </c>
      <c r="D45" s="86">
        <v>7.2</v>
      </c>
      <c r="E45" s="86">
        <v>21</v>
      </c>
      <c r="F45" s="86">
        <v>13.5</v>
      </c>
      <c r="G45" s="86">
        <v>1.8</v>
      </c>
      <c r="H45" s="86">
        <v>1.5</v>
      </c>
      <c r="I45" s="86">
        <v>62.1</v>
      </c>
      <c r="J45" s="109">
        <v>1944</v>
      </c>
      <c r="K45" s="88">
        <f t="shared" ref="K45:O75" si="19">$E45*$D45*K$7/10^4</f>
        <v>0.90391363258088675</v>
      </c>
      <c r="L45" s="88">
        <f t="shared" si="19"/>
        <v>0.31028349496105068</v>
      </c>
      <c r="M45" s="88">
        <f t="shared" si="19"/>
        <v>0.16576644671580529</v>
      </c>
      <c r="N45" s="88">
        <f t="shared" si="19"/>
        <v>9.6819636107960988E-2</v>
      </c>
      <c r="O45" s="88">
        <f t="shared" si="19"/>
        <v>3.5216789634296676E-2</v>
      </c>
      <c r="P45" s="88">
        <f t="shared" ref="P45:T75" si="20">$F45*$D45*P$7/10^4</f>
        <v>0.5432486761186025</v>
      </c>
      <c r="Q45" s="88">
        <f t="shared" si="20"/>
        <v>0.21953427035354142</v>
      </c>
      <c r="R45" s="88">
        <f t="shared" si="20"/>
        <v>0.12210729152968094</v>
      </c>
      <c r="S45" s="88">
        <f t="shared" si="20"/>
        <v>6.4948479561135336E-2</v>
      </c>
      <c r="T45" s="88">
        <f t="shared" si="20"/>
        <v>2.2161282437039648E-2</v>
      </c>
      <c r="U45" s="88">
        <f t="shared" ref="U45:Y75" si="21">$G45*$D45*U$7/10^4</f>
        <v>7.4762130914312358E-2</v>
      </c>
      <c r="V45" s="88">
        <f t="shared" si="21"/>
        <v>2.8045207334120512E-2</v>
      </c>
      <c r="W45" s="88">
        <f t="shared" si="21"/>
        <v>1.5283054755105835E-2</v>
      </c>
      <c r="X45" s="88">
        <f t="shared" si="21"/>
        <v>8.4961444430255856E-3</v>
      </c>
      <c r="Y45" s="88">
        <f t="shared" si="21"/>
        <v>3.0134625534357219E-3</v>
      </c>
      <c r="Z45" s="88">
        <f t="shared" ref="Z45:AD75" si="22">$H45*$D45*Z$7/10^4</f>
        <v>6.230177576192697E-2</v>
      </c>
      <c r="AA45" s="88">
        <f t="shared" si="22"/>
        <v>2.3371006111767092E-2</v>
      </c>
      <c r="AB45" s="88">
        <f t="shared" si="22"/>
        <v>1.2735878962588197E-2</v>
      </c>
      <c r="AC45" s="88">
        <f t="shared" si="22"/>
        <v>7.080120369187988E-3</v>
      </c>
      <c r="AD45" s="88">
        <f t="shared" si="22"/>
        <v>2.5112187945297683E-3</v>
      </c>
      <c r="AE45" s="88">
        <f t="shared" ref="AE45:AI75" si="23">$I45*$D45*AE$7/10^4</f>
        <v>3.4079137439362355</v>
      </c>
      <c r="AF45" s="88">
        <f t="shared" si="23"/>
        <v>0.71886987104447986</v>
      </c>
      <c r="AG45" s="88">
        <f t="shared" si="23"/>
        <v>0.24798094784636887</v>
      </c>
      <c r="AH45" s="88">
        <f t="shared" si="23"/>
        <v>8.0113056109839501E-2</v>
      </c>
      <c r="AI45" s="88">
        <f t="shared" si="23"/>
        <v>1.6322381063076308E-2</v>
      </c>
      <c r="AJ45" s="109">
        <v>1944</v>
      </c>
      <c r="AK45" s="111">
        <f t="shared" si="11"/>
        <v>1.5120000000000002</v>
      </c>
      <c r="AL45" s="111">
        <f t="shared" si="12"/>
        <v>2.484</v>
      </c>
      <c r="AM45" s="111">
        <f t="shared" si="13"/>
        <v>6.9551999999999996</v>
      </c>
      <c r="AN45" s="111">
        <f t="shared" si="14"/>
        <v>7.2</v>
      </c>
      <c r="AP45" s="111">
        <f t="shared" si="15"/>
        <v>4.992139959311964</v>
      </c>
      <c r="AQ45" s="111">
        <f t="shared" si="15"/>
        <v>1.3001038498049597</v>
      </c>
      <c r="AR45" s="111">
        <f t="shared" si="15"/>
        <v>0.56387361980954909</v>
      </c>
      <c r="AS45" s="111">
        <f t="shared" si="15"/>
        <v>0.25745743659114939</v>
      </c>
      <c r="AT45" s="111">
        <f t="shared" si="15"/>
        <v>7.9225134482378126E-2</v>
      </c>
      <c r="AU45" s="112">
        <f t="shared" si="16"/>
        <v>-7.2000000000000952E-3</v>
      </c>
      <c r="AV45" s="109">
        <v>1944</v>
      </c>
      <c r="AW45" s="88">
        <f t="shared" si="17"/>
        <v>0.1405015799624334</v>
      </c>
      <c r="AX45" s="88">
        <f t="shared" si="18"/>
        <v>0.11295228587446582</v>
      </c>
    </row>
    <row r="46" spans="1:50">
      <c r="A46" s="109"/>
      <c r="B46" s="76"/>
      <c r="C46" s="86"/>
      <c r="D46" s="86"/>
      <c r="E46" s="86"/>
      <c r="F46" s="86"/>
      <c r="G46" s="86"/>
      <c r="H46" s="86"/>
      <c r="I46" s="86"/>
      <c r="J46" s="109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109"/>
      <c r="AK46" s="111"/>
      <c r="AL46" s="111"/>
      <c r="AM46" s="111"/>
      <c r="AN46" s="111"/>
      <c r="AP46" s="111"/>
      <c r="AQ46" s="111"/>
      <c r="AR46" s="111"/>
      <c r="AS46" s="111"/>
      <c r="AT46" s="111"/>
      <c r="AU46" s="112"/>
      <c r="AV46" s="109"/>
      <c r="AW46" s="88"/>
      <c r="AX46" s="88"/>
    </row>
    <row r="47" spans="1:50">
      <c r="A47" s="109"/>
      <c r="B47" s="76"/>
      <c r="C47" s="86"/>
      <c r="D47" s="86"/>
      <c r="E47" s="86"/>
      <c r="F47" s="86"/>
      <c r="G47" s="86"/>
      <c r="H47" s="86"/>
      <c r="I47" s="86"/>
      <c r="J47" s="109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109"/>
      <c r="AK47" s="111"/>
      <c r="AL47" s="111"/>
      <c r="AM47" s="111"/>
      <c r="AN47" s="111"/>
      <c r="AP47" s="111"/>
      <c r="AQ47" s="111"/>
      <c r="AR47" s="111"/>
      <c r="AS47" s="111"/>
      <c r="AT47" s="111"/>
      <c r="AU47" s="112"/>
      <c r="AV47" s="109"/>
      <c r="AW47" s="88"/>
      <c r="AX47" s="88"/>
    </row>
    <row r="48" spans="1:50">
      <c r="A48" s="109">
        <v>1947</v>
      </c>
      <c r="B48" s="76">
        <v>4345508</v>
      </c>
      <c r="C48" s="86">
        <v>45.3</v>
      </c>
      <c r="D48" s="86">
        <v>5.8</v>
      </c>
      <c r="E48" s="86">
        <v>21</v>
      </c>
      <c r="F48" s="86">
        <v>12.9</v>
      </c>
      <c r="G48" s="86">
        <v>0</v>
      </c>
      <c r="H48" s="86">
        <v>0</v>
      </c>
      <c r="I48" s="86">
        <v>66.099999999999994</v>
      </c>
      <c r="J48" s="109">
        <v>1947</v>
      </c>
      <c r="K48" s="88">
        <f t="shared" si="19"/>
        <v>0.72815264846793648</v>
      </c>
      <c r="L48" s="88">
        <f t="shared" si="19"/>
        <v>0.24995059316306861</v>
      </c>
      <c r="M48" s="88">
        <f t="shared" si="19"/>
        <v>0.1335340820766209</v>
      </c>
      <c r="N48" s="88">
        <f t="shared" si="19"/>
        <v>7.7993595753635223E-2</v>
      </c>
      <c r="O48" s="88">
        <f t="shared" si="19"/>
        <v>2.8369080538738985E-2</v>
      </c>
      <c r="P48" s="88">
        <f t="shared" si="20"/>
        <v>0.41816734513573911</v>
      </c>
      <c r="Q48" s="88">
        <f t="shared" si="20"/>
        <v>0.16898718217954703</v>
      </c>
      <c r="R48" s="88">
        <f t="shared" si="20"/>
        <v>9.3992464529328468E-2</v>
      </c>
      <c r="S48" s="88">
        <f t="shared" si="20"/>
        <v>4.9994292600454161E-2</v>
      </c>
      <c r="T48" s="88">
        <f t="shared" si="20"/>
        <v>1.7058715554931134E-2</v>
      </c>
      <c r="U48" s="88">
        <f t="shared" si="21"/>
        <v>0</v>
      </c>
      <c r="V48" s="88">
        <f t="shared" si="21"/>
        <v>0</v>
      </c>
      <c r="W48" s="88">
        <f t="shared" si="21"/>
        <v>0</v>
      </c>
      <c r="X48" s="88">
        <f t="shared" si="21"/>
        <v>0</v>
      </c>
      <c r="Y48" s="88">
        <f t="shared" si="21"/>
        <v>0</v>
      </c>
      <c r="Z48" s="88">
        <f t="shared" si="22"/>
        <v>0</v>
      </c>
      <c r="AA48" s="88">
        <f t="shared" si="22"/>
        <v>0</v>
      </c>
      <c r="AB48" s="88">
        <f t="shared" si="22"/>
        <v>0</v>
      </c>
      <c r="AC48" s="88">
        <f t="shared" si="22"/>
        <v>0</v>
      </c>
      <c r="AD48" s="88">
        <f t="shared" si="22"/>
        <v>0</v>
      </c>
      <c r="AE48" s="88">
        <f t="shared" si="23"/>
        <v>2.9220924386076974</v>
      </c>
      <c r="AF48" s="88">
        <f t="shared" si="23"/>
        <v>0.61639007684968838</v>
      </c>
      <c r="AG48" s="88">
        <f t="shared" si="23"/>
        <v>0.21262957547267147</v>
      </c>
      <c r="AH48" s="88">
        <f t="shared" si="23"/>
        <v>6.8692394550434466E-2</v>
      </c>
      <c r="AI48" s="88">
        <f t="shared" si="23"/>
        <v>1.3995514519507504E-2</v>
      </c>
      <c r="AJ48" s="109">
        <v>1947</v>
      </c>
      <c r="AK48" s="111">
        <f t="shared" si="11"/>
        <v>1.218</v>
      </c>
      <c r="AL48" s="111">
        <f t="shared" si="12"/>
        <v>1.9661999999999999</v>
      </c>
      <c r="AM48" s="111">
        <f t="shared" si="13"/>
        <v>5.7999999999999989</v>
      </c>
      <c r="AN48" s="111">
        <f t="shared" si="14"/>
        <v>5.8</v>
      </c>
      <c r="AP48" s="111">
        <f t="shared" si="15"/>
        <v>4.0684124322113728</v>
      </c>
      <c r="AQ48" s="111">
        <f t="shared" si="15"/>
        <v>1.0353278521923039</v>
      </c>
      <c r="AR48" s="111">
        <f t="shared" si="15"/>
        <v>0.44015612207862087</v>
      </c>
      <c r="AS48" s="111">
        <f t="shared" si="15"/>
        <v>0.19668028290452386</v>
      </c>
      <c r="AT48" s="111">
        <f t="shared" si="15"/>
        <v>5.9423310613177627E-2</v>
      </c>
      <c r="AU48" s="112">
        <f t="shared" si="16"/>
        <v>0</v>
      </c>
      <c r="AV48" s="109">
        <v>1947</v>
      </c>
      <c r="AW48" s="88">
        <f t="shared" si="17"/>
        <v>0.13500507577300813</v>
      </c>
      <c r="AX48" s="88">
        <f t="shared" si="18"/>
        <v>0.10818866804007267</v>
      </c>
    </row>
    <row r="49" spans="1:50">
      <c r="A49" s="109"/>
      <c r="B49" s="76"/>
      <c r="C49" s="86"/>
      <c r="D49" s="86"/>
      <c r="E49" s="86"/>
      <c r="F49" s="86"/>
      <c r="G49" s="86"/>
      <c r="H49" s="86"/>
      <c r="I49" s="86"/>
      <c r="J49" s="109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109"/>
      <c r="AK49" s="111"/>
      <c r="AL49" s="111"/>
      <c r="AM49" s="111"/>
      <c r="AN49" s="111"/>
      <c r="AP49" s="111"/>
      <c r="AQ49" s="111"/>
      <c r="AR49" s="111"/>
      <c r="AS49" s="111"/>
      <c r="AT49" s="111"/>
      <c r="AU49" s="112"/>
      <c r="AV49" s="109"/>
      <c r="AW49" s="88"/>
      <c r="AX49" s="88"/>
    </row>
    <row r="50" spans="1:50">
      <c r="A50" s="109"/>
      <c r="B50" s="76"/>
      <c r="C50" s="86"/>
      <c r="D50" s="86"/>
      <c r="E50" s="86"/>
      <c r="F50" s="86"/>
      <c r="G50" s="86"/>
      <c r="H50" s="86"/>
      <c r="I50" s="86"/>
      <c r="J50" s="109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109"/>
      <c r="AK50" s="111"/>
      <c r="AL50" s="111"/>
      <c r="AM50" s="111"/>
      <c r="AN50" s="111"/>
      <c r="AP50" s="111"/>
      <c r="AQ50" s="111"/>
      <c r="AR50" s="111"/>
      <c r="AS50" s="111"/>
      <c r="AT50" s="111"/>
      <c r="AU50" s="112"/>
      <c r="AV50" s="109"/>
      <c r="AW50" s="88"/>
      <c r="AX50" s="88"/>
    </row>
    <row r="51" spans="1:50">
      <c r="A51" s="109"/>
      <c r="B51" s="76"/>
      <c r="C51" s="86"/>
      <c r="D51" s="86"/>
      <c r="E51" s="86"/>
      <c r="F51" s="86"/>
      <c r="G51" s="86"/>
      <c r="H51" s="86"/>
      <c r="I51" s="86"/>
      <c r="J51" s="109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109"/>
      <c r="AK51" s="111"/>
      <c r="AL51" s="111"/>
      <c r="AM51" s="111"/>
      <c r="AN51" s="111"/>
      <c r="AP51" s="111"/>
      <c r="AQ51" s="111"/>
      <c r="AR51" s="111"/>
      <c r="AS51" s="111"/>
      <c r="AT51" s="111"/>
      <c r="AU51" s="112"/>
      <c r="AV51" s="109"/>
      <c r="AW51" s="88"/>
      <c r="AX51" s="88"/>
    </row>
    <row r="52" spans="1:50">
      <c r="A52" s="109"/>
      <c r="B52" s="76"/>
      <c r="C52" s="86"/>
      <c r="D52" s="86"/>
      <c r="E52" s="86"/>
      <c r="F52" s="86"/>
      <c r="G52" s="86"/>
      <c r="H52" s="86"/>
      <c r="I52" s="86"/>
      <c r="J52" s="109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109"/>
      <c r="AK52" s="111"/>
      <c r="AL52" s="111"/>
      <c r="AM52" s="111"/>
      <c r="AN52" s="111"/>
      <c r="AP52" s="111"/>
      <c r="AQ52" s="111"/>
      <c r="AR52" s="111"/>
      <c r="AS52" s="111"/>
      <c r="AT52" s="111"/>
      <c r="AU52" s="112"/>
      <c r="AV52" s="109"/>
      <c r="AW52" s="88"/>
      <c r="AX52" s="88"/>
    </row>
    <row r="53" spans="1:50">
      <c r="A53" s="109"/>
      <c r="B53" s="76"/>
      <c r="C53" s="86"/>
      <c r="D53" s="86"/>
      <c r="E53" s="86"/>
      <c r="F53" s="86"/>
      <c r="G53" s="86"/>
      <c r="H53" s="86"/>
      <c r="I53" s="86"/>
      <c r="J53" s="109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109"/>
      <c r="AK53" s="111"/>
      <c r="AL53" s="111"/>
      <c r="AM53" s="111"/>
      <c r="AN53" s="111"/>
      <c r="AP53" s="111"/>
      <c r="AQ53" s="111"/>
      <c r="AR53" s="111"/>
      <c r="AS53" s="111"/>
      <c r="AT53" s="111"/>
      <c r="AU53" s="112"/>
      <c r="AV53" s="109"/>
      <c r="AW53" s="88"/>
      <c r="AX53" s="88"/>
    </row>
    <row r="54" spans="1:50">
      <c r="A54" s="109"/>
      <c r="B54" s="76"/>
      <c r="C54" s="86"/>
      <c r="D54" s="86"/>
      <c r="E54" s="86"/>
      <c r="F54" s="86"/>
      <c r="G54" s="86"/>
      <c r="H54" s="86"/>
      <c r="I54" s="86"/>
      <c r="J54" s="109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109"/>
      <c r="AK54" s="111"/>
      <c r="AL54" s="111"/>
      <c r="AM54" s="111"/>
      <c r="AN54" s="111"/>
      <c r="AP54" s="111"/>
      <c r="AQ54" s="111"/>
      <c r="AR54" s="111"/>
      <c r="AS54" s="111"/>
      <c r="AT54" s="111"/>
      <c r="AU54" s="112"/>
      <c r="AV54" s="109"/>
      <c r="AW54" s="88"/>
      <c r="AX54" s="88"/>
    </row>
    <row r="55" spans="1:50">
      <c r="A55" s="109"/>
      <c r="B55" s="76"/>
      <c r="C55" s="86"/>
      <c r="D55" s="86"/>
      <c r="E55" s="86"/>
      <c r="F55" s="86"/>
      <c r="G55" s="86"/>
      <c r="H55" s="86"/>
      <c r="I55" s="86"/>
      <c r="J55" s="109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109"/>
      <c r="AK55" s="111"/>
      <c r="AL55" s="111"/>
      <c r="AM55" s="111"/>
      <c r="AN55" s="111"/>
      <c r="AP55" s="111"/>
      <c r="AQ55" s="111"/>
      <c r="AR55" s="111"/>
      <c r="AS55" s="111"/>
      <c r="AT55" s="111"/>
      <c r="AU55" s="112"/>
      <c r="AV55" s="109"/>
      <c r="AW55" s="88"/>
      <c r="AX55" s="88"/>
    </row>
    <row r="56" spans="1:50">
      <c r="A56" s="109">
        <v>1955</v>
      </c>
      <c r="B56" s="76">
        <v>9697687</v>
      </c>
      <c r="C56" s="86">
        <v>61.8</v>
      </c>
      <c r="D56" s="86">
        <v>10</v>
      </c>
      <c r="E56" s="86">
        <v>16.600000000000001</v>
      </c>
      <c r="F56" s="86">
        <v>11.6</v>
      </c>
      <c r="G56" s="86">
        <v>5.3</v>
      </c>
      <c r="H56" s="86">
        <v>1.5</v>
      </c>
      <c r="I56" s="86">
        <v>65</v>
      </c>
      <c r="J56" s="109">
        <v>1955</v>
      </c>
      <c r="K56" s="88">
        <f t="shared" si="19"/>
        <v>0.99239195111393641</v>
      </c>
      <c r="L56" s="88">
        <f t="shared" si="19"/>
        <v>0.34065515981173555</v>
      </c>
      <c r="M56" s="88">
        <f t="shared" si="19"/>
        <v>0.181992262928728</v>
      </c>
      <c r="N56" s="88">
        <f t="shared" si="19"/>
        <v>0.1062966904359889</v>
      </c>
      <c r="O56" s="88">
        <f t="shared" si="19"/>
        <v>3.8663935709611422E-2</v>
      </c>
      <c r="P56" s="88">
        <f t="shared" si="20"/>
        <v>0.6483214653267273</v>
      </c>
      <c r="Q56" s="88">
        <f t="shared" si="20"/>
        <v>0.26199563128611947</v>
      </c>
      <c r="R56" s="88">
        <f t="shared" si="20"/>
        <v>0.1457247512082612</v>
      </c>
      <c r="S56" s="88">
        <f t="shared" si="20"/>
        <v>7.7510531163494822E-2</v>
      </c>
      <c r="T56" s="88">
        <f t="shared" si="20"/>
        <v>2.6447621015397112E-2</v>
      </c>
      <c r="U56" s="88">
        <f t="shared" si="21"/>
        <v>0.30574019586871565</v>
      </c>
      <c r="V56" s="88">
        <f t="shared" si="21"/>
        <v>0.11469104851144962</v>
      </c>
      <c r="W56" s="88">
        <f t="shared" si="21"/>
        <v>6.2500146760849473E-2</v>
      </c>
      <c r="X56" s="88">
        <f t="shared" si="21"/>
        <v>3.4745035145089198E-2</v>
      </c>
      <c r="Y56" s="88">
        <f t="shared" si="21"/>
        <v>1.2323573713896084E-2</v>
      </c>
      <c r="Z56" s="88">
        <f t="shared" si="22"/>
        <v>8.6530244113787444E-2</v>
      </c>
      <c r="AA56" s="88">
        <f t="shared" si="22"/>
        <v>3.2459730710787622E-2</v>
      </c>
      <c r="AB56" s="88">
        <f t="shared" si="22"/>
        <v>1.7688720781372493E-2</v>
      </c>
      <c r="AC56" s="88">
        <f t="shared" si="22"/>
        <v>9.8335005127610925E-3</v>
      </c>
      <c r="AD56" s="88">
        <f t="shared" si="22"/>
        <v>3.4878038812913444E-3</v>
      </c>
      <c r="AE56" s="88">
        <f t="shared" si="23"/>
        <v>4.9542492699019345</v>
      </c>
      <c r="AF56" s="88">
        <f t="shared" si="23"/>
        <v>1.0450559495860439</v>
      </c>
      <c r="AG56" s="88">
        <f t="shared" si="23"/>
        <v>0.36050191469882753</v>
      </c>
      <c r="AH56" s="88">
        <f t="shared" si="23"/>
        <v>0.11646422989666234</v>
      </c>
      <c r="AI56" s="88">
        <f t="shared" si="23"/>
        <v>2.3728635916531585E-2</v>
      </c>
      <c r="AJ56" s="109">
        <v>1955</v>
      </c>
      <c r="AK56" s="111">
        <f t="shared" si="11"/>
        <v>1.66</v>
      </c>
      <c r="AL56" s="111">
        <f t="shared" si="12"/>
        <v>2.82</v>
      </c>
      <c r="AM56" s="111">
        <f t="shared" si="13"/>
        <v>9.32</v>
      </c>
      <c r="AN56" s="111">
        <f t="shared" si="14"/>
        <v>10</v>
      </c>
      <c r="AP56" s="111">
        <f t="shared" si="15"/>
        <v>6.9872331263251013</v>
      </c>
      <c r="AQ56" s="111">
        <f t="shared" si="15"/>
        <v>1.7948575199061363</v>
      </c>
      <c r="AR56" s="111">
        <f t="shared" si="15"/>
        <v>0.76840779637803869</v>
      </c>
      <c r="AS56" s="111">
        <f t="shared" si="15"/>
        <v>0.34484998715399634</v>
      </c>
      <c r="AT56" s="111">
        <f t="shared" si="15"/>
        <v>0.10465157023672755</v>
      </c>
      <c r="AU56" s="112">
        <f t="shared" si="16"/>
        <v>0</v>
      </c>
      <c r="AV56" s="109">
        <v>1955</v>
      </c>
      <c r="AW56" s="88">
        <f t="shared" si="17"/>
        <v>0.13619274912359353</v>
      </c>
      <c r="AX56" s="88">
        <f t="shared" si="18"/>
        <v>0.10997311560751927</v>
      </c>
    </row>
    <row r="57" spans="1:50">
      <c r="A57" s="109">
        <v>1956</v>
      </c>
      <c r="B57" s="76">
        <v>9997738</v>
      </c>
      <c r="C57" s="86">
        <v>63.6</v>
      </c>
      <c r="D57" s="86">
        <v>9.6999999999999993</v>
      </c>
      <c r="E57" s="86">
        <v>15.4</v>
      </c>
      <c r="F57" s="86">
        <v>10.5</v>
      </c>
      <c r="G57" s="86">
        <v>4.8</v>
      </c>
      <c r="H57" s="86">
        <v>1.4</v>
      </c>
      <c r="I57" s="86">
        <v>67.900000000000006</v>
      </c>
      <c r="J57" s="109">
        <v>1956</v>
      </c>
      <c r="K57" s="88">
        <f t="shared" si="19"/>
        <v>0.89303319070722786</v>
      </c>
      <c r="L57" s="88">
        <f t="shared" si="19"/>
        <v>0.30654860104022325</v>
      </c>
      <c r="M57" s="88">
        <f t="shared" si="19"/>
        <v>0.1637711098571891</v>
      </c>
      <c r="N57" s="88">
        <f t="shared" si="19"/>
        <v>9.5654214562216996E-2</v>
      </c>
      <c r="O57" s="88">
        <f t="shared" si="19"/>
        <v>3.47928838331431E-2</v>
      </c>
      <c r="P57" s="88">
        <f t="shared" si="20"/>
        <v>0.56923742451316528</v>
      </c>
      <c r="Q57" s="88">
        <f t="shared" si="20"/>
        <v>0.23003668143526948</v>
      </c>
      <c r="R57" s="88">
        <f t="shared" si="20"/>
        <v>0.12794884405656382</v>
      </c>
      <c r="S57" s="88">
        <f t="shared" si="20"/>
        <v>6.8055582750016802E-2</v>
      </c>
      <c r="T57" s="88">
        <f t="shared" si="20"/>
        <v>2.3221467244984445E-2</v>
      </c>
      <c r="U57" s="88">
        <f t="shared" si="21"/>
        <v>0.26858987772919624</v>
      </c>
      <c r="V57" s="88">
        <f t="shared" si="21"/>
        <v>0.10075500412628478</v>
      </c>
      <c r="W57" s="88">
        <f t="shared" si="21"/>
        <v>5.4905789305380211E-2</v>
      </c>
      <c r="X57" s="88">
        <f t="shared" si="21"/>
        <v>3.0523185591610429E-2</v>
      </c>
      <c r="Y57" s="88">
        <f t="shared" si="21"/>
        <v>1.0826143247528333E-2</v>
      </c>
      <c r="Z57" s="88">
        <f t="shared" si="22"/>
        <v>7.8338714337682219E-2</v>
      </c>
      <c r="AA57" s="88">
        <f t="shared" si="22"/>
        <v>2.938687620349973E-2</v>
      </c>
      <c r="AB57" s="88">
        <f t="shared" si="22"/>
        <v>1.6014188547402563E-2</v>
      </c>
      <c r="AC57" s="88">
        <f t="shared" si="22"/>
        <v>8.902595797553042E-3</v>
      </c>
      <c r="AD57" s="88">
        <f t="shared" si="22"/>
        <v>3.1576251138624302E-3</v>
      </c>
      <c r="AE57" s="88">
        <f t="shared" si="23"/>
        <v>5.0200264563623245</v>
      </c>
      <c r="AF57" s="88">
        <f t="shared" si="23"/>
        <v>1.0589310770397786</v>
      </c>
      <c r="AG57" s="88">
        <f t="shared" si="23"/>
        <v>0.36528827088936733</v>
      </c>
      <c r="AH57" s="88">
        <f t="shared" si="23"/>
        <v>0.11801051651821343</v>
      </c>
      <c r="AI57" s="88">
        <f t="shared" si="23"/>
        <v>2.4043679190315685E-2</v>
      </c>
      <c r="AJ57" s="109">
        <v>1956</v>
      </c>
      <c r="AK57" s="111">
        <f t="shared" si="11"/>
        <v>1.4938</v>
      </c>
      <c r="AL57" s="111">
        <f t="shared" si="12"/>
        <v>2.5122999999999998</v>
      </c>
      <c r="AM57" s="111">
        <f t="shared" si="13"/>
        <v>9.0985999999999994</v>
      </c>
      <c r="AN57" s="111">
        <f t="shared" si="14"/>
        <v>9.6999999999999993</v>
      </c>
      <c r="AP57" s="111">
        <f t="shared" si="15"/>
        <v>6.8292256636495958</v>
      </c>
      <c r="AQ57" s="111">
        <f t="shared" si="15"/>
        <v>1.725658239845056</v>
      </c>
      <c r="AR57" s="111">
        <f t="shared" si="15"/>
        <v>0.72792820265590308</v>
      </c>
      <c r="AS57" s="111">
        <f t="shared" si="15"/>
        <v>0.32114609521961068</v>
      </c>
      <c r="AT57" s="111">
        <f t="shared" si="15"/>
        <v>9.6041798629834002E-2</v>
      </c>
      <c r="AU57" s="112">
        <f t="shared" si="16"/>
        <v>0</v>
      </c>
      <c r="AV57" s="109">
        <v>1956</v>
      </c>
      <c r="AW57" s="88">
        <f t="shared" si="17"/>
        <v>0.13193855970879817</v>
      </c>
      <c r="AX57" s="88">
        <f t="shared" si="18"/>
        <v>0.10659015216476125</v>
      </c>
    </row>
    <row r="58" spans="1:50">
      <c r="A58" s="109">
        <v>1957</v>
      </c>
      <c r="B58" s="76">
        <v>11103519</v>
      </c>
      <c r="C58" s="86">
        <v>65.3</v>
      </c>
      <c r="D58" s="86">
        <v>10.199999999999999</v>
      </c>
      <c r="E58" s="86">
        <v>14.9</v>
      </c>
      <c r="F58" s="86">
        <v>11</v>
      </c>
      <c r="G58" s="86">
        <v>4.3</v>
      </c>
      <c r="H58" s="86">
        <v>1.3</v>
      </c>
      <c r="I58" s="86">
        <v>68.400000000000006</v>
      </c>
      <c r="J58" s="109">
        <v>1957</v>
      </c>
      <c r="K58" s="88">
        <f t="shared" si="19"/>
        <v>0.90857667909816897</v>
      </c>
      <c r="L58" s="88">
        <f t="shared" si="19"/>
        <v>0.31188416378426242</v>
      </c>
      <c r="M58" s="88">
        <f t="shared" si="19"/>
        <v>0.16662159108378363</v>
      </c>
      <c r="N58" s="88">
        <f t="shared" si="19"/>
        <v>9.7319102484708389E-2</v>
      </c>
      <c r="O58" s="88">
        <f t="shared" si="19"/>
        <v>3.5398463549076768E-2</v>
      </c>
      <c r="P58" s="88">
        <f t="shared" si="20"/>
        <v>0.6270833483591276</v>
      </c>
      <c r="Q58" s="88">
        <f t="shared" si="20"/>
        <v>0.25341301577847064</v>
      </c>
      <c r="R58" s="88">
        <f t="shared" si="20"/>
        <v>0.14095100935833538</v>
      </c>
      <c r="S58" s="88">
        <f t="shared" si="20"/>
        <v>7.4971393073656203E-2</v>
      </c>
      <c r="T58" s="88">
        <f t="shared" si="20"/>
        <v>2.558123343040996E-2</v>
      </c>
      <c r="U58" s="88">
        <f t="shared" si="21"/>
        <v>0.25301443378871447</v>
      </c>
      <c r="V58" s="88">
        <f t="shared" si="21"/>
        <v>9.4912252598343003E-2</v>
      </c>
      <c r="W58" s="88">
        <f t="shared" si="21"/>
        <v>5.1721819564733165E-2</v>
      </c>
      <c r="X58" s="88">
        <f t="shared" si="21"/>
        <v>2.875315549931343E-2</v>
      </c>
      <c r="Y58" s="88">
        <f t="shared" si="21"/>
        <v>1.019833854889589E-2</v>
      </c>
      <c r="Z58" s="88">
        <f t="shared" si="22"/>
        <v>7.6492735796588107E-2</v>
      </c>
      <c r="AA58" s="88">
        <f t="shared" si="22"/>
        <v>2.8694401948336265E-2</v>
      </c>
      <c r="AB58" s="88">
        <f t="shared" si="22"/>
        <v>1.5636829170733283E-2</v>
      </c>
      <c r="AC58" s="88">
        <f t="shared" si="22"/>
        <v>8.6928144532808071E-3</v>
      </c>
      <c r="AD58" s="88">
        <f t="shared" si="22"/>
        <v>3.0832186310615485E-3</v>
      </c>
      <c r="AE58" s="88">
        <f t="shared" si="23"/>
        <v>5.3176625086541263</v>
      </c>
      <c r="AF58" s="88">
        <f t="shared" si="23"/>
        <v>1.1217148229341403</v>
      </c>
      <c r="AG58" s="88">
        <f t="shared" si="23"/>
        <v>0.38694611668781231</v>
      </c>
      <c r="AH58" s="88">
        <f t="shared" si="23"/>
        <v>0.12500732909892831</v>
      </c>
      <c r="AI58" s="88">
        <f t="shared" si="23"/>
        <v>2.5469222624993473E-2</v>
      </c>
      <c r="AJ58" s="109">
        <v>1957</v>
      </c>
      <c r="AK58" s="111">
        <f t="shared" si="11"/>
        <v>1.5197999999999998</v>
      </c>
      <c r="AL58" s="111">
        <f t="shared" si="12"/>
        <v>2.6417999999999999</v>
      </c>
      <c r="AM58" s="111">
        <f t="shared" si="13"/>
        <v>9.6186000000000007</v>
      </c>
      <c r="AN58" s="111">
        <f t="shared" si="14"/>
        <v>10.199999999999999</v>
      </c>
      <c r="AP58" s="111">
        <f t="shared" si="15"/>
        <v>7.1828297056967259</v>
      </c>
      <c r="AQ58" s="111">
        <f t="shared" si="15"/>
        <v>1.8106186570435527</v>
      </c>
      <c r="AR58" s="111">
        <f t="shared" si="15"/>
        <v>0.76187736586539767</v>
      </c>
      <c r="AS58" s="111">
        <f t="shared" si="15"/>
        <v>0.33474379460988712</v>
      </c>
      <c r="AT58" s="111">
        <f t="shared" si="15"/>
        <v>9.9730476784437638E-2</v>
      </c>
      <c r="AU58" s="112">
        <f t="shared" si="16"/>
        <v>-1.0199999999999321E-2</v>
      </c>
      <c r="AV58" s="109">
        <v>1957</v>
      </c>
      <c r="AW58" s="88">
        <f t="shared" si="17"/>
        <v>0.13090095762479603</v>
      </c>
      <c r="AX58" s="88">
        <f t="shared" si="18"/>
        <v>0.10606925084986356</v>
      </c>
    </row>
    <row r="59" spans="1:50">
      <c r="A59" s="109">
        <v>1958</v>
      </c>
      <c r="B59" s="76"/>
      <c r="C59" s="86"/>
      <c r="D59" s="86"/>
      <c r="E59" s="86"/>
      <c r="F59" s="86"/>
      <c r="G59" s="86"/>
      <c r="H59" s="86"/>
      <c r="I59" s="86"/>
      <c r="J59" s="109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109"/>
      <c r="AK59" s="111"/>
      <c r="AL59" s="111"/>
      <c r="AM59" s="111"/>
      <c r="AN59" s="111"/>
      <c r="AP59" s="111"/>
      <c r="AQ59" s="111"/>
      <c r="AR59" s="111"/>
      <c r="AS59" s="111"/>
      <c r="AT59" s="111"/>
      <c r="AU59" s="112"/>
      <c r="AV59" s="109"/>
      <c r="AW59" s="88"/>
      <c r="AX59" s="88"/>
    </row>
    <row r="60" spans="1:50">
      <c r="A60" s="109">
        <v>1959</v>
      </c>
      <c r="B60" s="76"/>
      <c r="C60" s="86"/>
      <c r="D60" s="86"/>
      <c r="E60" s="86"/>
      <c r="F60" s="86"/>
      <c r="G60" s="86"/>
      <c r="H60" s="86"/>
      <c r="I60" s="86"/>
      <c r="J60" s="109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109"/>
      <c r="AK60" s="111"/>
      <c r="AL60" s="111"/>
      <c r="AM60" s="111"/>
      <c r="AN60" s="111"/>
      <c r="AP60" s="111"/>
      <c r="AQ60" s="111"/>
      <c r="AR60" s="111"/>
      <c r="AS60" s="111"/>
      <c r="AT60" s="111"/>
      <c r="AU60" s="112"/>
      <c r="AV60" s="109"/>
      <c r="AW60" s="88"/>
      <c r="AX60" s="88"/>
    </row>
    <row r="61" spans="1:50">
      <c r="A61" s="109">
        <v>1960</v>
      </c>
      <c r="B61" s="76"/>
      <c r="C61" s="86"/>
      <c r="D61" s="86"/>
      <c r="E61" s="86"/>
      <c r="F61" s="86"/>
      <c r="G61" s="86"/>
      <c r="H61" s="86"/>
      <c r="I61" s="86"/>
      <c r="J61" s="109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109"/>
      <c r="AK61" s="111"/>
      <c r="AL61" s="111"/>
      <c r="AM61" s="111"/>
      <c r="AN61" s="111"/>
      <c r="AP61" s="111"/>
      <c r="AQ61" s="111"/>
      <c r="AR61" s="111"/>
      <c r="AS61" s="111"/>
      <c r="AT61" s="111"/>
      <c r="AU61" s="112"/>
      <c r="AV61" s="109"/>
      <c r="AW61" s="88"/>
      <c r="AX61" s="88"/>
    </row>
    <row r="62" spans="1:50">
      <c r="A62" s="109">
        <v>1961</v>
      </c>
      <c r="B62" s="76"/>
      <c r="C62" s="86"/>
      <c r="D62" s="86"/>
      <c r="E62" s="86"/>
      <c r="F62" s="86"/>
      <c r="G62" s="86"/>
      <c r="H62" s="86"/>
      <c r="I62" s="86"/>
      <c r="J62" s="109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109"/>
      <c r="AK62" s="111"/>
      <c r="AL62" s="111"/>
      <c r="AM62" s="111"/>
      <c r="AN62" s="111"/>
      <c r="AP62" s="111"/>
      <c r="AQ62" s="111"/>
      <c r="AR62" s="111"/>
      <c r="AS62" s="111"/>
      <c r="AT62" s="111"/>
      <c r="AU62" s="112"/>
      <c r="AV62" s="109"/>
      <c r="AW62" s="88"/>
      <c r="AX62" s="88"/>
    </row>
    <row r="63" spans="1:50">
      <c r="A63" s="109">
        <v>1962</v>
      </c>
      <c r="B63" s="76"/>
      <c r="C63" s="86"/>
      <c r="D63" s="86"/>
      <c r="E63" s="86"/>
      <c r="F63" s="86"/>
      <c r="G63" s="86"/>
      <c r="H63" s="86"/>
      <c r="I63" s="86"/>
      <c r="J63" s="109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109"/>
      <c r="AK63" s="111"/>
      <c r="AL63" s="111"/>
      <c r="AM63" s="111"/>
      <c r="AN63" s="111"/>
      <c r="AP63" s="111"/>
      <c r="AQ63" s="111"/>
      <c r="AR63" s="111"/>
      <c r="AS63" s="111"/>
      <c r="AT63" s="111"/>
      <c r="AU63" s="112"/>
      <c r="AV63" s="109"/>
      <c r="AW63" s="88"/>
      <c r="AX63" s="88"/>
    </row>
    <row r="64" spans="1:50">
      <c r="A64" s="109">
        <v>1963</v>
      </c>
      <c r="B64" s="76"/>
      <c r="C64" s="86"/>
      <c r="D64" s="86"/>
      <c r="E64" s="86"/>
      <c r="F64" s="86"/>
      <c r="G64" s="86"/>
      <c r="H64" s="86"/>
      <c r="I64" s="86"/>
      <c r="J64" s="109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109"/>
      <c r="AK64" s="111"/>
      <c r="AL64" s="111"/>
      <c r="AM64" s="111"/>
      <c r="AN64" s="111"/>
      <c r="AP64" s="111"/>
      <c r="AQ64" s="111"/>
      <c r="AR64" s="111"/>
      <c r="AS64" s="111"/>
      <c r="AT64" s="111"/>
      <c r="AU64" s="112"/>
      <c r="AV64" s="109"/>
      <c r="AW64" s="88"/>
      <c r="AX64" s="88"/>
    </row>
    <row r="65" spans="1:50">
      <c r="A65" s="109">
        <v>1964</v>
      </c>
      <c r="B65" s="76"/>
      <c r="C65" s="86"/>
      <c r="D65" s="86"/>
      <c r="E65" s="86"/>
      <c r="F65" s="86"/>
      <c r="G65" s="86"/>
      <c r="H65" s="86"/>
      <c r="I65" s="86"/>
      <c r="J65" s="109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109"/>
      <c r="AK65" s="111"/>
      <c r="AL65" s="111"/>
      <c r="AM65" s="111"/>
      <c r="AN65" s="111"/>
      <c r="AP65" s="111"/>
      <c r="AQ65" s="111"/>
      <c r="AR65" s="111"/>
      <c r="AS65" s="111"/>
      <c r="AT65" s="111"/>
      <c r="AU65" s="112"/>
      <c r="AV65" s="109"/>
      <c r="AW65" s="88"/>
      <c r="AX65" s="88"/>
    </row>
    <row r="66" spans="1:50">
      <c r="A66" s="109">
        <v>1965</v>
      </c>
      <c r="B66" s="76"/>
      <c r="C66" s="86"/>
      <c r="D66" s="86"/>
      <c r="E66" s="86"/>
      <c r="F66" s="86"/>
      <c r="G66" s="86"/>
      <c r="H66" s="86"/>
      <c r="I66" s="86"/>
      <c r="J66" s="109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109"/>
      <c r="AK66" s="111"/>
      <c r="AL66" s="111"/>
      <c r="AM66" s="111"/>
      <c r="AN66" s="111"/>
      <c r="AP66" s="111"/>
      <c r="AQ66" s="111"/>
      <c r="AR66" s="111"/>
      <c r="AS66" s="111"/>
      <c r="AT66" s="111"/>
      <c r="AU66" s="112"/>
      <c r="AV66" s="109"/>
      <c r="AW66" s="88"/>
      <c r="AX66" s="88"/>
    </row>
    <row r="67" spans="1:50">
      <c r="A67" s="109">
        <v>1966</v>
      </c>
      <c r="B67" s="76"/>
      <c r="C67" s="86"/>
      <c r="D67" s="86"/>
      <c r="E67" s="86"/>
      <c r="F67" s="86"/>
      <c r="G67" s="86"/>
      <c r="H67" s="86"/>
      <c r="I67" s="86"/>
      <c r="J67" s="109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109"/>
      <c r="AK67" s="111"/>
      <c r="AL67" s="111"/>
      <c r="AM67" s="111"/>
      <c r="AN67" s="111"/>
      <c r="AP67" s="111"/>
      <c r="AQ67" s="111"/>
      <c r="AR67" s="111"/>
      <c r="AS67" s="111"/>
      <c r="AT67" s="111"/>
      <c r="AU67" s="112"/>
      <c r="AV67" s="109"/>
      <c r="AW67" s="88"/>
      <c r="AX67" s="88"/>
    </row>
    <row r="68" spans="1:50">
      <c r="A68" s="109">
        <v>1967</v>
      </c>
      <c r="B68" s="76"/>
      <c r="C68" s="86"/>
      <c r="D68" s="86"/>
      <c r="E68" s="86"/>
      <c r="F68" s="86"/>
      <c r="G68" s="86"/>
      <c r="H68" s="86"/>
      <c r="I68" s="86"/>
      <c r="J68" s="109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109"/>
      <c r="AK68" s="111"/>
      <c r="AL68" s="111"/>
      <c r="AM68" s="111"/>
      <c r="AN68" s="111"/>
      <c r="AP68" s="111"/>
      <c r="AQ68" s="111"/>
      <c r="AR68" s="111"/>
      <c r="AS68" s="111"/>
      <c r="AT68" s="111"/>
      <c r="AU68" s="112"/>
      <c r="AV68" s="109"/>
      <c r="AW68" s="88"/>
      <c r="AX68" s="88"/>
    </row>
    <row r="69" spans="1:50">
      <c r="A69" s="109">
        <v>1968</v>
      </c>
      <c r="B69" s="76">
        <v>14171683</v>
      </c>
      <c r="C69" s="86">
        <v>63.6</v>
      </c>
      <c r="D69" s="86">
        <v>14</v>
      </c>
      <c r="E69" s="86">
        <v>22</v>
      </c>
      <c r="F69" s="86">
        <v>8.9</v>
      </c>
      <c r="G69" s="86">
        <v>5.3</v>
      </c>
      <c r="H69" s="86">
        <v>2.8</v>
      </c>
      <c r="I69" s="86">
        <v>61.1</v>
      </c>
      <c r="J69" s="109">
        <v>1968</v>
      </c>
      <c r="K69" s="88">
        <f t="shared" si="19"/>
        <v>1.8413055478499545</v>
      </c>
      <c r="L69" s="88">
        <f t="shared" si="19"/>
        <v>0.63205897121695509</v>
      </c>
      <c r="M69" s="88">
        <f t="shared" si="19"/>
        <v>0.33767239145812189</v>
      </c>
      <c r="N69" s="88">
        <f t="shared" si="19"/>
        <v>0.19722518466436495</v>
      </c>
      <c r="O69" s="88">
        <f t="shared" si="19"/>
        <v>7.1737904810604339E-2</v>
      </c>
      <c r="P69" s="88">
        <f t="shared" si="20"/>
        <v>0.69638667741129501</v>
      </c>
      <c r="Q69" s="88">
        <f t="shared" si="20"/>
        <v>0.28141944532974555</v>
      </c>
      <c r="R69" s="88">
        <f t="shared" si="20"/>
        <v>0.15652848276335643</v>
      </c>
      <c r="S69" s="88">
        <f t="shared" si="20"/>
        <v>8.3257001577340145E-2</v>
      </c>
      <c r="T69" s="88">
        <f t="shared" si="20"/>
        <v>2.8408392918262762E-2</v>
      </c>
      <c r="U69" s="88">
        <f t="shared" si="21"/>
        <v>0.42803627421620194</v>
      </c>
      <c r="V69" s="88">
        <f t="shared" si="21"/>
        <v>0.16056746791602947</v>
      </c>
      <c r="W69" s="88">
        <f t="shared" si="21"/>
        <v>8.7500205465189274E-2</v>
      </c>
      <c r="X69" s="88">
        <f t="shared" si="21"/>
        <v>4.8643049203124879E-2</v>
      </c>
      <c r="Y69" s="88">
        <f t="shared" si="21"/>
        <v>1.7253003199454518E-2</v>
      </c>
      <c r="Z69" s="88">
        <f t="shared" si="22"/>
        <v>0.22613237128403116</v>
      </c>
      <c r="AA69" s="88">
        <f t="shared" si="22"/>
        <v>8.4828096257524993E-2</v>
      </c>
      <c r="AB69" s="88">
        <f t="shared" si="22"/>
        <v>4.6226523641986782E-2</v>
      </c>
      <c r="AC69" s="88">
        <f t="shared" si="22"/>
        <v>2.5698214673348985E-2</v>
      </c>
      <c r="AD69" s="88">
        <f t="shared" si="22"/>
        <v>9.1147941431080452E-3</v>
      </c>
      <c r="AE69" s="88">
        <f t="shared" si="23"/>
        <v>6.5197920391909454</v>
      </c>
      <c r="AF69" s="88">
        <f t="shared" si="23"/>
        <v>1.3752936296552338</v>
      </c>
      <c r="AG69" s="88">
        <f t="shared" si="23"/>
        <v>0.47442051974365695</v>
      </c>
      <c r="AH69" s="88">
        <f t="shared" si="23"/>
        <v>0.15326692654400764</v>
      </c>
      <c r="AI69" s="88">
        <f t="shared" si="23"/>
        <v>3.1226884866155564E-2</v>
      </c>
      <c r="AJ69" s="109">
        <v>1968</v>
      </c>
      <c r="AK69" s="111">
        <f t="shared" si="11"/>
        <v>3.08</v>
      </c>
      <c r="AL69" s="111">
        <f t="shared" si="12"/>
        <v>4.3260000000000005</v>
      </c>
      <c r="AM69" s="111">
        <f t="shared" si="13"/>
        <v>12.88</v>
      </c>
      <c r="AN69" s="111">
        <f t="shared" si="14"/>
        <v>14</v>
      </c>
      <c r="AP69" s="111">
        <f t="shared" si="15"/>
        <v>9.7116529099524271</v>
      </c>
      <c r="AQ69" s="111">
        <f t="shared" si="15"/>
        <v>2.5341676103754889</v>
      </c>
      <c r="AR69" s="111">
        <f t="shared" si="15"/>
        <v>1.1023481230723111</v>
      </c>
      <c r="AS69" s="111">
        <f t="shared" si="15"/>
        <v>0.50809037666218659</v>
      </c>
      <c r="AT69" s="111">
        <f t="shared" si="15"/>
        <v>0.15774097993758524</v>
      </c>
      <c r="AU69" s="112">
        <f t="shared" si="16"/>
        <v>1.3999999999999346E-2</v>
      </c>
      <c r="AV69" s="109">
        <v>1968</v>
      </c>
      <c r="AW69" s="88">
        <f t="shared" si="17"/>
        <v>0.1430954311401661</v>
      </c>
      <c r="AX69" s="88">
        <f t="shared" si="18"/>
        <v>0.11350777599790796</v>
      </c>
    </row>
    <row r="70" spans="1:50">
      <c r="A70" s="109">
        <v>1969</v>
      </c>
      <c r="B70" s="76"/>
      <c r="C70" s="86"/>
      <c r="D70" s="86"/>
      <c r="E70" s="86"/>
      <c r="F70" s="86"/>
      <c r="G70" s="86"/>
      <c r="H70" s="86"/>
      <c r="I70" s="86"/>
      <c r="J70" s="109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109"/>
      <c r="AK70" s="111"/>
      <c r="AL70" s="111"/>
      <c r="AM70" s="111"/>
      <c r="AN70" s="111"/>
      <c r="AP70" s="111"/>
      <c r="AQ70" s="111"/>
      <c r="AR70" s="111"/>
      <c r="AS70" s="111"/>
      <c r="AT70" s="111"/>
      <c r="AU70" s="112"/>
      <c r="AV70" s="109"/>
      <c r="AW70" s="88"/>
      <c r="AX70" s="88"/>
    </row>
    <row r="71" spans="1:50">
      <c r="A71" s="109">
        <v>1970</v>
      </c>
      <c r="B71" s="76"/>
      <c r="C71" s="86"/>
      <c r="D71" s="86"/>
      <c r="E71" s="86"/>
      <c r="F71" s="86"/>
      <c r="G71" s="86"/>
      <c r="H71" s="86"/>
      <c r="I71" s="86"/>
      <c r="J71" s="109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109"/>
      <c r="AK71" s="111"/>
      <c r="AL71" s="111"/>
      <c r="AM71" s="111"/>
      <c r="AN71" s="111"/>
      <c r="AP71" s="111"/>
      <c r="AQ71" s="111"/>
      <c r="AR71" s="111"/>
      <c r="AS71" s="111"/>
      <c r="AT71" s="111"/>
      <c r="AU71" s="112"/>
      <c r="AV71" s="109"/>
      <c r="AW71" s="88"/>
      <c r="AX71" s="88"/>
    </row>
    <row r="72" spans="1:50">
      <c r="A72" s="109">
        <v>1971</v>
      </c>
      <c r="B72" s="76"/>
      <c r="C72" s="86"/>
      <c r="D72" s="86"/>
      <c r="E72" s="86"/>
      <c r="F72" s="86"/>
      <c r="G72" s="86"/>
      <c r="H72" s="86"/>
      <c r="I72" s="86"/>
      <c r="J72" s="109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109"/>
      <c r="AK72" s="111"/>
      <c r="AL72" s="111"/>
      <c r="AM72" s="111"/>
      <c r="AN72" s="111"/>
      <c r="AP72" s="111"/>
      <c r="AQ72" s="111"/>
      <c r="AR72" s="111"/>
      <c r="AS72" s="111"/>
      <c r="AT72" s="111"/>
      <c r="AU72" s="112"/>
      <c r="AV72" s="109"/>
      <c r="AW72" s="88"/>
      <c r="AX72" s="88"/>
    </row>
    <row r="73" spans="1:50">
      <c r="A73" s="109">
        <v>1972</v>
      </c>
      <c r="B73" s="76"/>
      <c r="C73" s="86"/>
      <c r="D73" s="86"/>
      <c r="E73" s="86"/>
      <c r="F73" s="86"/>
      <c r="G73" s="86"/>
      <c r="H73" s="86"/>
      <c r="I73" s="86"/>
      <c r="J73" s="109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109"/>
      <c r="AK73" s="111"/>
      <c r="AL73" s="111"/>
      <c r="AM73" s="111"/>
      <c r="AN73" s="111"/>
      <c r="AP73" s="111"/>
      <c r="AQ73" s="111"/>
      <c r="AR73" s="111"/>
      <c r="AS73" s="111"/>
      <c r="AT73" s="111"/>
      <c r="AU73" s="112"/>
      <c r="AV73" s="109"/>
      <c r="AW73" s="88"/>
      <c r="AX73" s="88"/>
    </row>
    <row r="74" spans="1:50">
      <c r="A74" s="109">
        <v>1973</v>
      </c>
      <c r="B74" s="76"/>
      <c r="C74" s="86"/>
      <c r="D74" s="86"/>
      <c r="E74" s="86"/>
      <c r="F74" s="86"/>
      <c r="G74" s="86"/>
      <c r="H74" s="86"/>
      <c r="I74" s="86"/>
      <c r="J74" s="109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109"/>
      <c r="AK74" s="111"/>
      <c r="AL74" s="111"/>
      <c r="AM74" s="111"/>
      <c r="AN74" s="111"/>
      <c r="AP74" s="111"/>
      <c r="AQ74" s="111"/>
      <c r="AR74" s="111"/>
      <c r="AS74" s="111"/>
      <c r="AT74" s="111"/>
      <c r="AU74" s="112"/>
      <c r="AV74" s="109"/>
      <c r="AW74" s="88"/>
      <c r="AX74" s="88"/>
    </row>
    <row r="75" spans="1:50">
      <c r="A75" s="109">
        <v>1974</v>
      </c>
      <c r="B75" s="76">
        <v>18486937</v>
      </c>
      <c r="C75" s="86">
        <v>62.9</v>
      </c>
      <c r="D75" s="86">
        <v>15.8</v>
      </c>
      <c r="E75" s="86">
        <v>17.600000000000001</v>
      </c>
      <c r="F75" s="86">
        <v>9.8000000000000007</v>
      </c>
      <c r="G75" s="86">
        <v>5.6</v>
      </c>
      <c r="H75" s="86">
        <v>1.2</v>
      </c>
      <c r="I75" s="86">
        <v>65.8</v>
      </c>
      <c r="J75" s="109">
        <v>1974</v>
      </c>
      <c r="K75" s="88">
        <f t="shared" si="19"/>
        <v>1.6624358660588161</v>
      </c>
      <c r="L75" s="88">
        <f t="shared" si="19"/>
        <v>0.57065895687016532</v>
      </c>
      <c r="M75" s="88">
        <f t="shared" si="19"/>
        <v>0.30486993057361861</v>
      </c>
      <c r="N75" s="88">
        <f t="shared" si="19"/>
        <v>0.17806616672554096</v>
      </c>
      <c r="O75" s="88">
        <f t="shared" si="19"/>
        <v>6.476907977185993E-2</v>
      </c>
      <c r="P75" s="88">
        <f t="shared" si="20"/>
        <v>0.86539737664819372</v>
      </c>
      <c r="Q75" s="88">
        <f t="shared" si="20"/>
        <v>0.34971899610640295</v>
      </c>
      <c r="R75" s="88">
        <f t="shared" si="20"/>
        <v>0.19451741790592386</v>
      </c>
      <c r="S75" s="88">
        <f t="shared" si="20"/>
        <v>0.10346319521858227</v>
      </c>
      <c r="T75" s="88">
        <f t="shared" si="20"/>
        <v>3.5303014120897327E-2</v>
      </c>
      <c r="U75" s="88">
        <f t="shared" si="21"/>
        <v>0.51041306661252761</v>
      </c>
      <c r="V75" s="88">
        <f t="shared" si="21"/>
        <v>0.19146913155269929</v>
      </c>
      <c r="W75" s="88">
        <f t="shared" si="21"/>
        <v>0.1043398676490559</v>
      </c>
      <c r="X75" s="88">
        <f t="shared" si="21"/>
        <v>5.8004541691273434E-2</v>
      </c>
      <c r="Y75" s="88">
        <f t="shared" si="21"/>
        <v>2.0573392494443881E-2</v>
      </c>
      <c r="Z75" s="88">
        <f t="shared" si="22"/>
        <v>0.10937422855982734</v>
      </c>
      <c r="AA75" s="88">
        <f t="shared" si="22"/>
        <v>4.1029099618435559E-2</v>
      </c>
      <c r="AB75" s="88">
        <f t="shared" si="22"/>
        <v>2.2358543067654831E-2</v>
      </c>
      <c r="AC75" s="88">
        <f t="shared" si="22"/>
        <v>1.2429544648130023E-2</v>
      </c>
      <c r="AD75" s="88">
        <f t="shared" si="22"/>
        <v>4.4085841059522601E-3</v>
      </c>
      <c r="AE75" s="88">
        <f t="shared" si="23"/>
        <v>7.924054939939766</v>
      </c>
      <c r="AF75" s="88">
        <f t="shared" si="23"/>
        <v>1.671510719119438</v>
      </c>
      <c r="AG75" s="88">
        <f t="shared" si="23"/>
        <v>0.57660340091921403</v>
      </c>
      <c r="AH75" s="88">
        <f t="shared" si="23"/>
        <v>0.18627826456887084</v>
      </c>
      <c r="AI75" s="88">
        <f t="shared" si="23"/>
        <v>3.7952675452712151E-2</v>
      </c>
      <c r="AJ75" s="109">
        <v>1974</v>
      </c>
      <c r="AK75" s="111">
        <f t="shared" si="11"/>
        <v>2.7808000000000006</v>
      </c>
      <c r="AL75" s="111">
        <f t="shared" si="12"/>
        <v>4.329200000000001</v>
      </c>
      <c r="AM75" s="111">
        <f t="shared" si="13"/>
        <v>14.725600000000004</v>
      </c>
      <c r="AN75" s="111">
        <f t="shared" si="14"/>
        <v>15.8</v>
      </c>
      <c r="AP75" s="111">
        <f t="shared" si="15"/>
        <v>11.071675477819131</v>
      </c>
      <c r="AQ75" s="111">
        <f t="shared" si="15"/>
        <v>2.8243869032671411</v>
      </c>
      <c r="AR75" s="111">
        <f t="shared" si="15"/>
        <v>1.2026891601154672</v>
      </c>
      <c r="AS75" s="111">
        <f t="shared" si="15"/>
        <v>0.53824171285239752</v>
      </c>
      <c r="AT75" s="111">
        <f t="shared" si="15"/>
        <v>0.16300674594586556</v>
      </c>
      <c r="AU75" s="112">
        <f t="shared" si="16"/>
        <v>0</v>
      </c>
      <c r="AV75" s="109">
        <v>1974</v>
      </c>
      <c r="AW75" s="88">
        <f t="shared" si="17"/>
        <v>0.13553522502041648</v>
      </c>
      <c r="AX75" s="88">
        <f t="shared" si="18"/>
        <v>0.10862756612808251</v>
      </c>
    </row>
    <row r="76" spans="1:50">
      <c r="A76" s="109">
        <v>1975</v>
      </c>
      <c r="B76" s="76">
        <v>17251879</v>
      </c>
      <c r="C76" s="86">
        <v>62.6</v>
      </c>
      <c r="D76" s="86">
        <v>15.3</v>
      </c>
      <c r="E76" s="86">
        <v>16.600000000000001</v>
      </c>
      <c r="F76" s="86">
        <v>9</v>
      </c>
      <c r="G76" s="86">
        <v>5</v>
      </c>
      <c r="H76" s="86">
        <v>1.6</v>
      </c>
      <c r="I76" s="86">
        <v>67.8</v>
      </c>
      <c r="J76" s="109">
        <v>1975</v>
      </c>
      <c r="K76" s="88">
        <f t="shared" ref="K76:O101" si="24">$E76*$D76*K$7/10^4</f>
        <v>1.5183596852043231</v>
      </c>
      <c r="L76" s="88">
        <f t="shared" si="24"/>
        <v>0.52120239451195549</v>
      </c>
      <c r="M76" s="88">
        <f t="shared" si="24"/>
        <v>0.27844816228095393</v>
      </c>
      <c r="N76" s="88">
        <f t="shared" si="24"/>
        <v>0.16263393636706305</v>
      </c>
      <c r="O76" s="88">
        <f t="shared" si="24"/>
        <v>5.9155821635705493E-2</v>
      </c>
      <c r="P76" s="88">
        <f t="shared" ref="P76:T101" si="25">$F76*$D76*P$7/10^4</f>
        <v>0.76960229116802026</v>
      </c>
      <c r="Q76" s="88">
        <f t="shared" si="25"/>
        <v>0.31100688300085044</v>
      </c>
      <c r="R76" s="88">
        <f t="shared" si="25"/>
        <v>0.17298532966704802</v>
      </c>
      <c r="S76" s="88">
        <f t="shared" si="25"/>
        <v>9.2010346044941724E-2</v>
      </c>
      <c r="T76" s="88">
        <f t="shared" si="25"/>
        <v>3.13951501191395E-2</v>
      </c>
      <c r="U76" s="88">
        <f t="shared" ref="U76:Y101" si="26">$G76*$D76*U$7/10^4</f>
        <v>0.44130424498031601</v>
      </c>
      <c r="V76" s="88">
        <f t="shared" si="26"/>
        <v>0.1655446266250169</v>
      </c>
      <c r="W76" s="88">
        <f t="shared" si="26"/>
        <v>9.0212475984999721E-2</v>
      </c>
      <c r="X76" s="88">
        <f t="shared" si="26"/>
        <v>5.0150852615081572E-2</v>
      </c>
      <c r="Y76" s="88">
        <f t="shared" si="26"/>
        <v>1.7787799794585855E-2</v>
      </c>
      <c r="Z76" s="88">
        <f t="shared" ref="Z76:AD101" si="27">$H76*$D76*Z$7/10^4</f>
        <v>0.14121735839370114</v>
      </c>
      <c r="AA76" s="88">
        <f t="shared" si="27"/>
        <v>5.2974280520005412E-2</v>
      </c>
      <c r="AB76" s="88">
        <f t="shared" si="27"/>
        <v>2.8867992315199917E-2</v>
      </c>
      <c r="AC76" s="88">
        <f t="shared" si="27"/>
        <v>1.6048272836826107E-2</v>
      </c>
      <c r="AD76" s="88">
        <f t="shared" si="27"/>
        <v>5.6920959342674745E-3</v>
      </c>
      <c r="AE76" s="88">
        <f t="shared" ref="AE76:AI101" si="28">$I76*$D76*AE$7/10^4</f>
        <v>7.9065245194462648</v>
      </c>
      <c r="AF76" s="88">
        <f t="shared" si="28"/>
        <v>1.667812828836287</v>
      </c>
      <c r="AG76" s="88">
        <f t="shared" si="28"/>
        <v>0.57532777875951036</v>
      </c>
      <c r="AH76" s="88">
        <f t="shared" si="28"/>
        <v>0.18586616037077494</v>
      </c>
      <c r="AI76" s="88">
        <f t="shared" si="28"/>
        <v>3.7868712587161339E-2</v>
      </c>
      <c r="AJ76" s="109">
        <v>1975</v>
      </c>
      <c r="AK76" s="111">
        <f t="shared" ref="AK76:AK101" si="29">E76*D76/100</f>
        <v>2.5398000000000005</v>
      </c>
      <c r="AL76" s="111">
        <f t="shared" ref="AL76:AL101" si="30">AK76+(F76*D76/100)</f>
        <v>3.9168000000000007</v>
      </c>
      <c r="AM76" s="111">
        <f t="shared" ref="AM76:AM101" si="31">AL76+(I76*D76/100)</f>
        <v>14.290199999999999</v>
      </c>
      <c r="AN76" s="111">
        <f t="shared" ref="AN76:AN101" si="32">D76</f>
        <v>15.3</v>
      </c>
      <c r="AP76" s="111">
        <f t="shared" si="15"/>
        <v>10.777008099192624</v>
      </c>
      <c r="AQ76" s="111">
        <f t="shared" si="15"/>
        <v>2.7185410134941153</v>
      </c>
      <c r="AR76" s="111">
        <f t="shared" si="15"/>
        <v>1.1458417390077118</v>
      </c>
      <c r="AS76" s="111">
        <f t="shared" si="15"/>
        <v>0.50670956823468738</v>
      </c>
      <c r="AT76" s="111">
        <f t="shared" si="15"/>
        <v>0.15189958007085969</v>
      </c>
      <c r="AU76" s="112">
        <f t="shared" si="16"/>
        <v>0</v>
      </c>
      <c r="AV76" s="109">
        <v>1975</v>
      </c>
      <c r="AW76" s="88">
        <f t="shared" si="17"/>
        <v>0.13256593375835943</v>
      </c>
      <c r="AX76" s="88">
        <f t="shared" si="18"/>
        <v>0.10632280577886494</v>
      </c>
    </row>
    <row r="77" spans="1:50">
      <c r="A77" s="109">
        <v>1976</v>
      </c>
      <c r="B77" s="76">
        <v>18587051</v>
      </c>
      <c r="C77" s="86">
        <v>58.9</v>
      </c>
      <c r="D77" s="86">
        <v>16.2</v>
      </c>
      <c r="E77" s="86">
        <v>16.2</v>
      </c>
      <c r="F77" s="86">
        <v>9.6</v>
      </c>
      <c r="G77" s="86">
        <v>3.8</v>
      </c>
      <c r="H77" s="86">
        <v>1.6</v>
      </c>
      <c r="I77" s="86">
        <v>68.8</v>
      </c>
      <c r="J77" s="109">
        <v>1976</v>
      </c>
      <c r="K77" s="88">
        <f t="shared" si="24"/>
        <v>1.5689358051225391</v>
      </c>
      <c r="L77" s="88">
        <f t="shared" si="24"/>
        <v>0.53856349482525234</v>
      </c>
      <c r="M77" s="88">
        <f t="shared" si="24"/>
        <v>0.28772318965671917</v>
      </c>
      <c r="N77" s="88">
        <f t="shared" si="24"/>
        <v>0.16805122553024654</v>
      </c>
      <c r="O77" s="88">
        <f t="shared" si="24"/>
        <v>6.1126284865243505E-2</v>
      </c>
      <c r="P77" s="88">
        <f t="shared" si="25"/>
        <v>0.86919788178976398</v>
      </c>
      <c r="Q77" s="88">
        <f t="shared" si="25"/>
        <v>0.35125483256566625</v>
      </c>
      <c r="R77" s="88">
        <f t="shared" si="25"/>
        <v>0.19537166644748946</v>
      </c>
      <c r="S77" s="88">
        <f t="shared" si="25"/>
        <v>0.10391756729781651</v>
      </c>
      <c r="T77" s="88">
        <f t="shared" si="25"/>
        <v>3.5458051899263432E-2</v>
      </c>
      <c r="U77" s="88">
        <f t="shared" si="26"/>
        <v>0.35512012184298364</v>
      </c>
      <c r="V77" s="88">
        <f t="shared" si="26"/>
        <v>0.13321473483707241</v>
      </c>
      <c r="W77" s="88">
        <f t="shared" si="26"/>
        <v>7.2594510086752717E-2</v>
      </c>
      <c r="X77" s="88">
        <f t="shared" si="26"/>
        <v>4.0356686104371521E-2</v>
      </c>
      <c r="Y77" s="88">
        <f t="shared" si="26"/>
        <v>1.4313947128819678E-2</v>
      </c>
      <c r="Z77" s="88">
        <f t="shared" si="27"/>
        <v>0.14952426182862472</v>
      </c>
      <c r="AA77" s="88">
        <f t="shared" si="27"/>
        <v>5.6090414668241023E-2</v>
      </c>
      <c r="AB77" s="88">
        <f t="shared" si="27"/>
        <v>3.0566109510211669E-2</v>
      </c>
      <c r="AC77" s="88">
        <f t="shared" si="27"/>
        <v>1.6992288886051171E-2</v>
      </c>
      <c r="AD77" s="88">
        <f t="shared" si="27"/>
        <v>6.0269251068714438E-3</v>
      </c>
      <c r="AE77" s="88">
        <f t="shared" si="28"/>
        <v>8.4950893327106147</v>
      </c>
      <c r="AF77" s="88">
        <f t="shared" si="28"/>
        <v>1.7919654756471093</v>
      </c>
      <c r="AG77" s="88">
        <f t="shared" si="28"/>
        <v>0.61815540622573095</v>
      </c>
      <c r="AH77" s="88">
        <f t="shared" si="28"/>
        <v>0.19970211088249842</v>
      </c>
      <c r="AI77" s="88">
        <f t="shared" si="28"/>
        <v>4.0687674534045294E-2</v>
      </c>
      <c r="AJ77" s="109">
        <v>1976</v>
      </c>
      <c r="AK77" s="111">
        <f t="shared" si="29"/>
        <v>2.6244000000000001</v>
      </c>
      <c r="AL77" s="111">
        <f t="shared" si="30"/>
        <v>4.1795999999999998</v>
      </c>
      <c r="AM77" s="111">
        <f t="shared" si="31"/>
        <v>15.325199999999999</v>
      </c>
      <c r="AN77" s="111">
        <f t="shared" si="32"/>
        <v>16.2</v>
      </c>
      <c r="AP77" s="111">
        <f t="shared" si="15"/>
        <v>11.437867403294526</v>
      </c>
      <c r="AQ77" s="111">
        <f t="shared" si="15"/>
        <v>2.8710889525433414</v>
      </c>
      <c r="AR77" s="111">
        <f t="shared" si="15"/>
        <v>1.2044108819269042</v>
      </c>
      <c r="AS77" s="111">
        <f t="shared" si="15"/>
        <v>0.52901987870098421</v>
      </c>
      <c r="AT77" s="111">
        <f t="shared" si="15"/>
        <v>0.15761288353424335</v>
      </c>
      <c r="AU77" s="112">
        <f t="shared" si="16"/>
        <v>0</v>
      </c>
      <c r="AV77" s="109">
        <v>1976</v>
      </c>
      <c r="AW77" s="88">
        <f t="shared" si="17"/>
        <v>0.13086305172042517</v>
      </c>
      <c r="AX77" s="88">
        <f t="shared" si="18"/>
        <v>0.10530030113655538</v>
      </c>
    </row>
    <row r="78" spans="1:50">
      <c r="A78" s="109">
        <v>1977</v>
      </c>
      <c r="B78" s="76">
        <v>18995018</v>
      </c>
      <c r="C78" s="86">
        <v>62.2</v>
      </c>
      <c r="D78" s="86">
        <v>16.600000000000001</v>
      </c>
      <c r="E78" s="86">
        <v>16.399999999999999</v>
      </c>
      <c r="F78" s="86">
        <v>10.5</v>
      </c>
      <c r="G78" s="86">
        <v>3.2</v>
      </c>
      <c r="H78" s="86">
        <v>1.5</v>
      </c>
      <c r="I78" s="86">
        <v>68.5</v>
      </c>
      <c r="J78" s="109">
        <v>1977</v>
      </c>
      <c r="K78" s="88">
        <f t="shared" si="24"/>
        <v>1.6275227998268558</v>
      </c>
      <c r="L78" s="88">
        <f t="shared" si="24"/>
        <v>0.55867446209124627</v>
      </c>
      <c r="M78" s="88">
        <f t="shared" si="24"/>
        <v>0.29846731120311393</v>
      </c>
      <c r="N78" s="88">
        <f t="shared" si="24"/>
        <v>0.1743265723150218</v>
      </c>
      <c r="O78" s="88">
        <f t="shared" si="24"/>
        <v>6.3408854563762732E-2</v>
      </c>
      <c r="P78" s="88">
        <f t="shared" si="25"/>
        <v>0.97415889143490153</v>
      </c>
      <c r="Q78" s="88">
        <f t="shared" si="25"/>
        <v>0.39367102183767777</v>
      </c>
      <c r="R78" s="88">
        <f t="shared" si="25"/>
        <v>0.21896400116896489</v>
      </c>
      <c r="S78" s="88">
        <f t="shared" si="25"/>
        <v>0.11646625501549268</v>
      </c>
      <c r="T78" s="88">
        <f t="shared" si="25"/>
        <v>3.9739830542963074E-2</v>
      </c>
      <c r="U78" s="88">
        <f t="shared" si="26"/>
        <v>0.30643243782162599</v>
      </c>
      <c r="V78" s="88">
        <f t="shared" si="26"/>
        <v>0.11495072635713594</v>
      </c>
      <c r="W78" s="88">
        <f t="shared" si="26"/>
        <v>6.2641656527100464E-2</v>
      </c>
      <c r="X78" s="88">
        <f t="shared" si="26"/>
        <v>3.4823703149191289E-2</v>
      </c>
      <c r="Y78" s="88">
        <f t="shared" si="26"/>
        <v>1.2351476144946416E-2</v>
      </c>
      <c r="Z78" s="88">
        <f t="shared" si="27"/>
        <v>0.14364020522888718</v>
      </c>
      <c r="AA78" s="88">
        <f t="shared" si="27"/>
        <v>5.3883152979907471E-2</v>
      </c>
      <c r="AB78" s="88">
        <f t="shared" si="27"/>
        <v>2.9363276497078341E-2</v>
      </c>
      <c r="AC78" s="88">
        <f t="shared" si="27"/>
        <v>1.6323610851183414E-2</v>
      </c>
      <c r="AD78" s="88">
        <f t="shared" si="27"/>
        <v>5.7897544429436325E-3</v>
      </c>
      <c r="AE78" s="88">
        <f t="shared" si="28"/>
        <v>8.6668874535469076</v>
      </c>
      <c r="AF78" s="88">
        <f t="shared" si="28"/>
        <v>1.8282048004219855</v>
      </c>
      <c r="AG78" s="88">
        <f t="shared" si="28"/>
        <v>0.63065650339082591</v>
      </c>
      <c r="AH78" s="88">
        <f t="shared" si="28"/>
        <v>0.20374073202383811</v>
      </c>
      <c r="AI78" s="88">
        <f t="shared" si="28"/>
        <v>4.1510510616443182E-2</v>
      </c>
      <c r="AJ78" s="109">
        <v>1977</v>
      </c>
      <c r="AK78" s="111">
        <f t="shared" si="29"/>
        <v>2.7223999999999999</v>
      </c>
      <c r="AL78" s="111">
        <f t="shared" si="30"/>
        <v>4.4653999999999998</v>
      </c>
      <c r="AM78" s="111">
        <f t="shared" si="31"/>
        <v>15.836400000000001</v>
      </c>
      <c r="AN78" s="111">
        <f t="shared" si="32"/>
        <v>16.600000000000001</v>
      </c>
      <c r="AP78" s="111">
        <f t="shared" si="15"/>
        <v>11.718641787859179</v>
      </c>
      <c r="AQ78" s="111">
        <f t="shared" si="15"/>
        <v>2.9493841636879532</v>
      </c>
      <c r="AR78" s="111">
        <f t="shared" si="15"/>
        <v>1.2400927487870836</v>
      </c>
      <c r="AS78" s="111">
        <f t="shared" si="15"/>
        <v>0.54568087335472726</v>
      </c>
      <c r="AT78" s="111">
        <f t="shared" si="15"/>
        <v>0.16280042631105904</v>
      </c>
      <c r="AU78" s="112">
        <f t="shared" si="16"/>
        <v>1.6600000000000392E-2</v>
      </c>
      <c r="AV78" s="109">
        <v>1977</v>
      </c>
      <c r="AW78" s="88">
        <f t="shared" si="17"/>
        <v>0.13128084691269401</v>
      </c>
      <c r="AX78" s="88">
        <f t="shared" si="18"/>
        <v>0.10582222506979029</v>
      </c>
    </row>
    <row r="79" spans="1:50">
      <c r="A79" s="109">
        <v>1978</v>
      </c>
      <c r="B79" s="76">
        <v>16736986</v>
      </c>
      <c r="C79" s="86">
        <v>58.6</v>
      </c>
      <c r="D79" s="86">
        <v>13.8</v>
      </c>
      <c r="E79" s="86">
        <v>15.9</v>
      </c>
      <c r="F79" s="86">
        <v>13</v>
      </c>
      <c r="G79" s="86">
        <v>3.3</v>
      </c>
      <c r="H79" s="86">
        <v>1.8</v>
      </c>
      <c r="I79" s="86">
        <v>66</v>
      </c>
      <c r="J79" s="109">
        <v>1978</v>
      </c>
      <c r="K79" s="88">
        <f t="shared" si="24"/>
        <v>1.3117508549001202</v>
      </c>
      <c r="L79" s="88">
        <f t="shared" si="24"/>
        <v>0.45028045280657242</v>
      </c>
      <c r="M79" s="88">
        <f t="shared" si="24"/>
        <v>0.24055868874591266</v>
      </c>
      <c r="N79" s="88">
        <f t="shared" si="24"/>
        <v>0.14050373382810052</v>
      </c>
      <c r="O79" s="88">
        <f t="shared" si="24"/>
        <v>5.1106269719294821E-2</v>
      </c>
      <c r="P79" s="88">
        <f t="shared" si="25"/>
        <v>1.00266267999668</v>
      </c>
      <c r="Q79" s="88">
        <f t="shared" si="25"/>
        <v>0.40518979528215371</v>
      </c>
      <c r="R79" s="88">
        <f t="shared" si="25"/>
        <v>0.22537086523070743</v>
      </c>
      <c r="S79" s="88">
        <f t="shared" si="25"/>
        <v>0.11987404560974976</v>
      </c>
      <c r="T79" s="88">
        <f t="shared" si="25"/>
        <v>4.0902613880708982E-2</v>
      </c>
      <c r="U79" s="88">
        <f t="shared" si="26"/>
        <v>0.26270582112945867</v>
      </c>
      <c r="V79" s="88">
        <f t="shared" si="26"/>
        <v>9.8547742437951225E-2</v>
      </c>
      <c r="W79" s="88">
        <f t="shared" si="26"/>
        <v>5.3702956292246889E-2</v>
      </c>
      <c r="X79" s="88">
        <f t="shared" si="26"/>
        <v>2.9854507556742682E-2</v>
      </c>
      <c r="Y79" s="88">
        <f t="shared" si="26"/>
        <v>1.0588972583600521E-2</v>
      </c>
      <c r="Z79" s="88">
        <f t="shared" si="27"/>
        <v>0.14329408425243204</v>
      </c>
      <c r="AA79" s="88">
        <f t="shared" si="27"/>
        <v>5.3753314057064315E-2</v>
      </c>
      <c r="AB79" s="88">
        <f t="shared" si="27"/>
        <v>2.9292521613952852E-2</v>
      </c>
      <c r="AC79" s="88">
        <f t="shared" si="27"/>
        <v>1.6284276849132372E-2</v>
      </c>
      <c r="AD79" s="88">
        <f t="shared" si="27"/>
        <v>5.7758032274184672E-3</v>
      </c>
      <c r="AE79" s="88">
        <f t="shared" si="28"/>
        <v>6.9420465154256643</v>
      </c>
      <c r="AF79" s="88">
        <f t="shared" si="28"/>
        <v>1.4643645521276443</v>
      </c>
      <c r="AG79" s="88">
        <f t="shared" si="28"/>
        <v>0.5051463752426032</v>
      </c>
      <c r="AH79" s="88">
        <f t="shared" si="28"/>
        <v>0.16319326244596935</v>
      </c>
      <c r="AI79" s="88">
        <f t="shared" si="28"/>
        <v>3.3249294758118414E-2</v>
      </c>
      <c r="AJ79" s="109">
        <v>1978</v>
      </c>
      <c r="AK79" s="111">
        <f t="shared" si="29"/>
        <v>2.1942000000000004</v>
      </c>
      <c r="AL79" s="111">
        <f t="shared" si="30"/>
        <v>3.9882000000000004</v>
      </c>
      <c r="AM79" s="111">
        <f t="shared" si="31"/>
        <v>13.096200000000001</v>
      </c>
      <c r="AN79" s="111">
        <f t="shared" si="32"/>
        <v>13.8</v>
      </c>
      <c r="AP79" s="111">
        <f t="shared" si="15"/>
        <v>9.6624599557043549</v>
      </c>
      <c r="AQ79" s="111">
        <f t="shared" si="15"/>
        <v>2.472135856711386</v>
      </c>
      <c r="AR79" s="111">
        <f t="shared" si="15"/>
        <v>1.0540714071254231</v>
      </c>
      <c r="AS79" s="111">
        <f t="shared" si="15"/>
        <v>0.46970982628969471</v>
      </c>
      <c r="AT79" s="111">
        <f t="shared" si="15"/>
        <v>0.14162295416914122</v>
      </c>
      <c r="AU79" s="112">
        <f t="shared" si="16"/>
        <v>0</v>
      </c>
      <c r="AV79" s="109">
        <v>1978</v>
      </c>
      <c r="AW79" s="88">
        <f t="shared" si="17"/>
        <v>0.13435802661165405</v>
      </c>
      <c r="AX79" s="88">
        <f t="shared" si="18"/>
        <v>0.10908934287516905</v>
      </c>
    </row>
    <row r="80" spans="1:50">
      <c r="A80" s="109">
        <v>1979</v>
      </c>
      <c r="B80" s="76">
        <v>16294274</v>
      </c>
      <c r="C80" s="86">
        <v>56.5</v>
      </c>
      <c r="D80" s="86">
        <v>11.9</v>
      </c>
      <c r="E80" s="86">
        <v>16.899999999999999</v>
      </c>
      <c r="F80" s="86">
        <v>13.8</v>
      </c>
      <c r="G80" s="86">
        <v>3.3</v>
      </c>
      <c r="H80" s="86">
        <v>2.2000000000000002</v>
      </c>
      <c r="I80" s="86">
        <v>63.7</v>
      </c>
      <c r="J80" s="109">
        <v>1979</v>
      </c>
      <c r="K80" s="88">
        <f t="shared" si="24"/>
        <v>1.2022888270392995</v>
      </c>
      <c r="L80" s="88">
        <f t="shared" si="24"/>
        <v>0.41270577825143456</v>
      </c>
      <c r="M80" s="88">
        <f t="shared" si="24"/>
        <v>0.22048472287708729</v>
      </c>
      <c r="N80" s="88">
        <f t="shared" si="24"/>
        <v>0.12877908080470921</v>
      </c>
      <c r="O80" s="88">
        <f t="shared" si="24"/>
        <v>4.6841591027469598E-2</v>
      </c>
      <c r="P80" s="88">
        <f t="shared" si="25"/>
        <v>0.9178219916892687</v>
      </c>
      <c r="Q80" s="88">
        <f t="shared" si="25"/>
        <v>0.37090450491212534</v>
      </c>
      <c r="R80" s="88">
        <f t="shared" si="25"/>
        <v>0.20630102278810913</v>
      </c>
      <c r="S80" s="88">
        <f t="shared" si="25"/>
        <v>0.10973085713507864</v>
      </c>
      <c r="T80" s="88">
        <f t="shared" si="25"/>
        <v>3.7441623475418226E-2</v>
      </c>
      <c r="U80" s="88">
        <f t="shared" si="26"/>
        <v>0.22653617908989548</v>
      </c>
      <c r="V80" s="88">
        <f t="shared" si="26"/>
        <v>8.4979575000841995E-2</v>
      </c>
      <c r="W80" s="88">
        <f t="shared" si="26"/>
        <v>4.6309071005633182E-2</v>
      </c>
      <c r="X80" s="88">
        <f t="shared" si="26"/>
        <v>2.5744104342408536E-2</v>
      </c>
      <c r="Y80" s="88">
        <f t="shared" si="26"/>
        <v>9.1310705612207381E-3</v>
      </c>
      <c r="Z80" s="88">
        <f t="shared" si="27"/>
        <v>0.15102411939326371</v>
      </c>
      <c r="AA80" s="88">
        <f t="shared" si="27"/>
        <v>5.6653050000561346E-2</v>
      </c>
      <c r="AB80" s="88">
        <f t="shared" si="27"/>
        <v>3.0872714003755464E-2</v>
      </c>
      <c r="AC80" s="88">
        <f t="shared" si="27"/>
        <v>1.7162736228272361E-2</v>
      </c>
      <c r="AD80" s="88">
        <f t="shared" si="27"/>
        <v>6.0873803741471602E-3</v>
      </c>
      <c r="AE80" s="88">
        <f t="shared" si="28"/>
        <v>5.7776454985596359</v>
      </c>
      <c r="AF80" s="88">
        <f t="shared" si="28"/>
        <v>1.2187442484072444</v>
      </c>
      <c r="AG80" s="88">
        <f t="shared" si="28"/>
        <v>0.42041733292177269</v>
      </c>
      <c r="AH80" s="88">
        <f t="shared" si="28"/>
        <v>0.13582058490548765</v>
      </c>
      <c r="AI80" s="88">
        <f t="shared" si="28"/>
        <v>2.7672335205859135E-2</v>
      </c>
      <c r="AJ80" s="109">
        <v>1979</v>
      </c>
      <c r="AK80" s="111">
        <f t="shared" si="29"/>
        <v>2.0110999999999999</v>
      </c>
      <c r="AL80" s="111">
        <f t="shared" si="30"/>
        <v>3.6533000000000002</v>
      </c>
      <c r="AM80" s="111">
        <f t="shared" si="31"/>
        <v>11.233600000000001</v>
      </c>
      <c r="AN80" s="111">
        <f t="shared" si="32"/>
        <v>11.9</v>
      </c>
      <c r="AO80" t="s">
        <v>23</v>
      </c>
      <c r="AP80" s="111">
        <f t="shared" si="15"/>
        <v>8.2753166157713629</v>
      </c>
      <c r="AQ80" s="111">
        <f t="shared" si="15"/>
        <v>2.1439871565722077</v>
      </c>
      <c r="AR80" s="111">
        <f t="shared" si="15"/>
        <v>0.92438486359635785</v>
      </c>
      <c r="AS80" s="111">
        <f t="shared" si="15"/>
        <v>0.41723736341595641</v>
      </c>
      <c r="AT80" s="111">
        <f t="shared" si="15"/>
        <v>0.12717400064411485</v>
      </c>
      <c r="AU80" s="112">
        <f t="shared" si="16"/>
        <v>-1.1899999999998911E-2</v>
      </c>
      <c r="AV80" s="109">
        <v>1979</v>
      </c>
      <c r="AW80" s="88">
        <f t="shared" si="17"/>
        <v>0.13757689643395837</v>
      </c>
      <c r="AX80" s="88">
        <f t="shared" si="18"/>
        <v>0.11170386663328816</v>
      </c>
    </row>
    <row r="81" spans="1:50">
      <c r="A81" s="109">
        <v>1980</v>
      </c>
      <c r="B81" s="76">
        <v>18352403</v>
      </c>
      <c r="C81" s="86">
        <v>59</v>
      </c>
      <c r="D81" s="86">
        <v>13.7</v>
      </c>
      <c r="E81" s="86">
        <v>15.9</v>
      </c>
      <c r="F81" s="86">
        <v>12.2</v>
      </c>
      <c r="G81" s="86">
        <v>3</v>
      </c>
      <c r="H81" s="86">
        <v>1.9</v>
      </c>
      <c r="I81" s="86">
        <v>67</v>
      </c>
      <c r="J81" s="109">
        <v>1980</v>
      </c>
      <c r="K81" s="88">
        <f t="shared" si="24"/>
        <v>1.302245413922583</v>
      </c>
      <c r="L81" s="88">
        <f t="shared" si="24"/>
        <v>0.44701755097464063</v>
      </c>
      <c r="M81" s="88">
        <f t="shared" si="24"/>
        <v>0.23881550984195674</v>
      </c>
      <c r="N81" s="88">
        <f t="shared" si="24"/>
        <v>0.13948559082934614</v>
      </c>
      <c r="O81" s="88">
        <f t="shared" si="24"/>
        <v>5.0735934431473832E-2</v>
      </c>
      <c r="P81" s="88">
        <f t="shared" si="25"/>
        <v>0.934141807885424</v>
      </c>
      <c r="Q81" s="88">
        <f t="shared" si="25"/>
        <v>0.3774995673548448</v>
      </c>
      <c r="R81" s="88">
        <f t="shared" si="25"/>
        <v>0.20996926652542047</v>
      </c>
      <c r="S81" s="88">
        <f t="shared" si="25"/>
        <v>0.11168198429884935</v>
      </c>
      <c r="T81" s="88">
        <f t="shared" si="25"/>
        <v>3.8107373935460973E-2</v>
      </c>
      <c r="U81" s="88">
        <f t="shared" si="26"/>
        <v>0.23709286887177758</v>
      </c>
      <c r="V81" s="88">
        <f t="shared" si="26"/>
        <v>8.893966214755808E-2</v>
      </c>
      <c r="W81" s="88">
        <f t="shared" si="26"/>
        <v>4.8467094940960624E-2</v>
      </c>
      <c r="X81" s="88">
        <f t="shared" si="26"/>
        <v>2.6943791404965389E-2</v>
      </c>
      <c r="Y81" s="88">
        <f t="shared" si="26"/>
        <v>9.556582634738282E-3</v>
      </c>
      <c r="Z81" s="88">
        <f t="shared" si="27"/>
        <v>0.15015881695212582</v>
      </c>
      <c r="AA81" s="88">
        <f t="shared" si="27"/>
        <v>5.6328452693453462E-2</v>
      </c>
      <c r="AB81" s="88">
        <f t="shared" si="27"/>
        <v>3.0695826795941728E-2</v>
      </c>
      <c r="AC81" s="88">
        <f t="shared" si="27"/>
        <v>1.7064401223144749E-2</v>
      </c>
      <c r="AD81" s="88">
        <f t="shared" si="27"/>
        <v>6.052502335334246E-3</v>
      </c>
      <c r="AE81" s="88">
        <f t="shared" si="28"/>
        <v>6.9961621612969003</v>
      </c>
      <c r="AF81" s="88">
        <f t="shared" si="28"/>
        <v>1.4757797786538918</v>
      </c>
      <c r="AG81" s="88">
        <f t="shared" si="28"/>
        <v>0.50908416538777501</v>
      </c>
      <c r="AH81" s="88">
        <f t="shared" si="28"/>
        <v>0.16446541018791749</v>
      </c>
      <c r="AI81" s="88">
        <f t="shared" si="28"/>
        <v>3.3508484473514372E-2</v>
      </c>
      <c r="AJ81" s="109">
        <v>1980</v>
      </c>
      <c r="AK81" s="111">
        <f t="shared" si="29"/>
        <v>2.1782999999999997</v>
      </c>
      <c r="AL81" s="111">
        <f t="shared" si="30"/>
        <v>3.8496999999999995</v>
      </c>
      <c r="AM81" s="111">
        <f t="shared" si="31"/>
        <v>13.028700000000001</v>
      </c>
      <c r="AN81" s="111">
        <f t="shared" si="32"/>
        <v>13.7</v>
      </c>
      <c r="AP81" s="111">
        <f t="shared" si="15"/>
        <v>9.6198010689288118</v>
      </c>
      <c r="AQ81" s="111">
        <f t="shared" si="15"/>
        <v>2.4455650118243888</v>
      </c>
      <c r="AR81" s="111">
        <f t="shared" si="15"/>
        <v>1.0370318634920546</v>
      </c>
      <c r="AS81" s="111">
        <f t="shared" si="15"/>
        <v>0.4596411779442231</v>
      </c>
      <c r="AT81" s="111">
        <f t="shared" si="15"/>
        <v>0.13796087781052169</v>
      </c>
      <c r="AU81" s="112">
        <f t="shared" si="16"/>
        <v>0</v>
      </c>
      <c r="AV81" s="109">
        <v>1980</v>
      </c>
      <c r="AW81" s="88">
        <f t="shared" si="17"/>
        <v>0.1330343672815977</v>
      </c>
      <c r="AX81" s="88">
        <f t="shared" si="18"/>
        <v>0.10780179923279126</v>
      </c>
    </row>
    <row r="82" spans="1:50">
      <c r="A82" s="109">
        <v>1981</v>
      </c>
      <c r="B82" s="76">
        <v>21798382</v>
      </c>
      <c r="C82" s="86">
        <v>61.4</v>
      </c>
      <c r="D82" s="86">
        <v>16.3</v>
      </c>
      <c r="E82" s="86">
        <v>14.3</v>
      </c>
      <c r="F82" s="86">
        <v>11.5</v>
      </c>
      <c r="G82" s="86">
        <v>2.8</v>
      </c>
      <c r="H82" s="86">
        <v>1.8</v>
      </c>
      <c r="I82" s="86">
        <v>69.7</v>
      </c>
      <c r="J82" s="109">
        <v>1981</v>
      </c>
      <c r="K82" s="88">
        <f t="shared" si="24"/>
        <v>1.3934737342478765</v>
      </c>
      <c r="L82" s="88">
        <f t="shared" si="24"/>
        <v>0.47833320000311713</v>
      </c>
      <c r="M82" s="88">
        <f t="shared" si="24"/>
        <v>0.2555456419642001</v>
      </c>
      <c r="N82" s="88">
        <f t="shared" si="24"/>
        <v>0.14925720225135336</v>
      </c>
      <c r="O82" s="88">
        <f t="shared" si="24"/>
        <v>5.4290221533453781E-2</v>
      </c>
      <c r="P82" s="88">
        <f t="shared" si="25"/>
        <v>1.0476539540990952</v>
      </c>
      <c r="Q82" s="88">
        <f t="shared" si="25"/>
        <v>0.42337138866019902</v>
      </c>
      <c r="R82" s="88">
        <f t="shared" si="25"/>
        <v>0.23548366046541863</v>
      </c>
      <c r="S82" s="88">
        <f t="shared" si="25"/>
        <v>0.12525300919480264</v>
      </c>
      <c r="T82" s="88">
        <f t="shared" si="25"/>
        <v>4.2737987580484388E-2</v>
      </c>
      <c r="U82" s="88">
        <f t="shared" si="26"/>
        <v>0.2632826894235506</v>
      </c>
      <c r="V82" s="88">
        <f t="shared" si="26"/>
        <v>9.8764140642689818E-2</v>
      </c>
      <c r="W82" s="88">
        <f t="shared" si="26"/>
        <v>5.3820881097456037E-2</v>
      </c>
      <c r="X82" s="88">
        <f t="shared" si="26"/>
        <v>2.9920064226827754E-2</v>
      </c>
      <c r="Y82" s="88">
        <f t="shared" si="26"/>
        <v>1.0612224609475798E-2</v>
      </c>
      <c r="Z82" s="88">
        <f t="shared" si="27"/>
        <v>0.16925315748656827</v>
      </c>
      <c r="AA82" s="88">
        <f t="shared" si="27"/>
        <v>6.3491233270300609E-2</v>
      </c>
      <c r="AB82" s="88">
        <f t="shared" si="27"/>
        <v>3.4599137848364603E-2</v>
      </c>
      <c r="AC82" s="88">
        <f t="shared" si="27"/>
        <v>1.92343270029607E-2</v>
      </c>
      <c r="AD82" s="88">
        <f t="shared" si="27"/>
        <v>6.8221443918058712E-3</v>
      </c>
      <c r="AE82" s="88">
        <f t="shared" si="28"/>
        <v>8.6593417508127484</v>
      </c>
      <c r="AF82" s="88">
        <f t="shared" si="28"/>
        <v>1.8266130998218468</v>
      </c>
      <c r="AG82" s="88">
        <f t="shared" si="28"/>
        <v>0.63010743124382307</v>
      </c>
      <c r="AH82" s="88">
        <f t="shared" si="28"/>
        <v>0.20356334804291856</v>
      </c>
      <c r="AI82" s="88">
        <f t="shared" si="28"/>
        <v>4.1474370078662615E-2</v>
      </c>
      <c r="AJ82" s="109">
        <v>1981</v>
      </c>
      <c r="AK82" s="111">
        <f t="shared" si="29"/>
        <v>2.3309000000000002</v>
      </c>
      <c r="AL82" s="111">
        <f t="shared" si="30"/>
        <v>4.2054000000000009</v>
      </c>
      <c r="AM82" s="111">
        <f t="shared" si="31"/>
        <v>15.566500000000001</v>
      </c>
      <c r="AN82" s="111">
        <f t="shared" si="32"/>
        <v>16.3</v>
      </c>
      <c r="AP82" s="111">
        <f t="shared" si="15"/>
        <v>11.533005286069839</v>
      </c>
      <c r="AQ82" s="111">
        <f t="shared" si="15"/>
        <v>2.8905730623981531</v>
      </c>
      <c r="AR82" s="111">
        <f t="shared" si="15"/>
        <v>1.2095567526192625</v>
      </c>
      <c r="AS82" s="111">
        <f t="shared" si="15"/>
        <v>0.52722795071886297</v>
      </c>
      <c r="AT82" s="111">
        <f t="shared" si="15"/>
        <v>0.15593694819388243</v>
      </c>
      <c r="AU82" s="112">
        <f t="shared" si="16"/>
        <v>1.6299999999997539E-2</v>
      </c>
      <c r="AV82" s="109">
        <v>1981</v>
      </c>
      <c r="AW82" s="88">
        <f t="shared" si="17"/>
        <v>0.12892073716773123</v>
      </c>
      <c r="AX82" s="88">
        <f t="shared" si="18"/>
        <v>0.10487784602684851</v>
      </c>
    </row>
    <row r="83" spans="1:50">
      <c r="A83" s="109">
        <v>1982</v>
      </c>
      <c r="B83" s="76">
        <v>22677790</v>
      </c>
      <c r="C83" s="86">
        <v>54.9</v>
      </c>
      <c r="D83" s="86">
        <v>19.100000000000001</v>
      </c>
      <c r="E83" s="86">
        <v>13.7</v>
      </c>
      <c r="F83" s="86">
        <v>10.4</v>
      </c>
      <c r="G83" s="86">
        <v>3.3</v>
      </c>
      <c r="H83" s="86">
        <v>1.4</v>
      </c>
      <c r="I83" s="86">
        <v>71.2</v>
      </c>
      <c r="J83" s="109">
        <v>1982</v>
      </c>
      <c r="K83" s="88">
        <f t="shared" si="24"/>
        <v>1.5643325412529143</v>
      </c>
      <c r="L83" s="88">
        <f t="shared" si="24"/>
        <v>0.53698334739720999</v>
      </c>
      <c r="M83" s="88">
        <f t="shared" si="24"/>
        <v>0.28687900867807387</v>
      </c>
      <c r="N83" s="88">
        <f t="shared" si="24"/>
        <v>0.16755816256858566</v>
      </c>
      <c r="O83" s="88">
        <f t="shared" si="24"/>
        <v>6.0946940103217002E-2</v>
      </c>
      <c r="P83" s="88">
        <f t="shared" si="25"/>
        <v>1.110194619590527</v>
      </c>
      <c r="Q83" s="88">
        <f t="shared" si="25"/>
        <v>0.44864493274719625</v>
      </c>
      <c r="R83" s="88">
        <f t="shared" si="25"/>
        <v>0.24954107396559488</v>
      </c>
      <c r="S83" s="88">
        <f t="shared" si="25"/>
        <v>0.13273010267514324</v>
      </c>
      <c r="T83" s="88">
        <f t="shared" si="25"/>
        <v>4.5289271021538645E-2</v>
      </c>
      <c r="U83" s="88">
        <f t="shared" si="26"/>
        <v>0.36360008576613484</v>
      </c>
      <c r="V83" s="88">
        <f t="shared" si="26"/>
        <v>0.13639578844672962</v>
      </c>
      <c r="W83" s="88">
        <f t="shared" si="26"/>
        <v>7.4328004723327221E-2</v>
      </c>
      <c r="X83" s="88">
        <f t="shared" si="26"/>
        <v>4.1320369154622116E-2</v>
      </c>
      <c r="Y83" s="88">
        <f t="shared" si="26"/>
        <v>1.465575190918623E-2</v>
      </c>
      <c r="Z83" s="88">
        <f t="shared" si="27"/>
        <v>0.15425458184017843</v>
      </c>
      <c r="AA83" s="88">
        <f t="shared" si="27"/>
        <v>5.7864879947097415E-2</v>
      </c>
      <c r="AB83" s="88">
        <f t="shared" si="27"/>
        <v>3.1533092912926705E-2</v>
      </c>
      <c r="AC83" s="88">
        <f t="shared" si="27"/>
        <v>1.7529853580748777E-2</v>
      </c>
      <c r="AD83" s="88">
        <f t="shared" si="27"/>
        <v>6.217591719048704E-3</v>
      </c>
      <c r="AE83" s="88">
        <f t="shared" si="28"/>
        <v>10.36520410326929</v>
      </c>
      <c r="AF83" s="88">
        <f t="shared" si="28"/>
        <v>2.1864499799400812</v>
      </c>
      <c r="AG83" s="88">
        <f t="shared" si="28"/>
        <v>0.75423655974958392</v>
      </c>
      <c r="AH83" s="88">
        <f t="shared" si="28"/>
        <v>0.24366467003241396</v>
      </c>
      <c r="AI83" s="88">
        <f t="shared" si="28"/>
        <v>4.9644687008630208E-2</v>
      </c>
      <c r="AJ83" s="109">
        <v>1982</v>
      </c>
      <c r="AK83" s="111">
        <f t="shared" si="29"/>
        <v>2.6167000000000002</v>
      </c>
      <c r="AL83" s="111">
        <f t="shared" si="30"/>
        <v>4.6031000000000004</v>
      </c>
      <c r="AM83" s="111">
        <f t="shared" si="31"/>
        <v>18.202300000000001</v>
      </c>
      <c r="AN83" s="111">
        <f t="shared" si="32"/>
        <v>19.100000000000001</v>
      </c>
      <c r="AP83" s="111">
        <f t="shared" si="15"/>
        <v>13.557585931719045</v>
      </c>
      <c r="AQ83" s="111">
        <f t="shared" si="15"/>
        <v>3.3663389284783145</v>
      </c>
      <c r="AR83" s="111">
        <f t="shared" si="15"/>
        <v>1.3965177400295066</v>
      </c>
      <c r="AS83" s="111">
        <f t="shared" si="15"/>
        <v>0.60280315801151374</v>
      </c>
      <c r="AT83" s="111">
        <f t="shared" si="15"/>
        <v>0.17675424176162077</v>
      </c>
      <c r="AU83" s="112">
        <f t="shared" si="16"/>
        <v>0</v>
      </c>
      <c r="AV83" s="109">
        <v>1982</v>
      </c>
      <c r="AW83" s="88">
        <f t="shared" si="17"/>
        <v>0.12656784564576043</v>
      </c>
      <c r="AX83" s="88">
        <f t="shared" si="18"/>
        <v>0.10300637200921167</v>
      </c>
    </row>
    <row r="84" spans="1:50">
      <c r="A84" s="109">
        <v>1983</v>
      </c>
      <c r="B84" s="76">
        <v>18530616</v>
      </c>
      <c r="C84" s="86">
        <v>53.8</v>
      </c>
      <c r="D84" s="86">
        <v>15.9</v>
      </c>
      <c r="E84" s="86">
        <v>13.8</v>
      </c>
      <c r="F84" s="86">
        <v>11.1</v>
      </c>
      <c r="G84" s="86">
        <v>3.2</v>
      </c>
      <c r="H84" s="86">
        <v>1.5</v>
      </c>
      <c r="I84" s="86">
        <v>70.3</v>
      </c>
      <c r="J84" s="109">
        <v>1983</v>
      </c>
      <c r="K84" s="88">
        <f t="shared" si="24"/>
        <v>1.3117508549001202</v>
      </c>
      <c r="L84" s="88">
        <f t="shared" si="24"/>
        <v>0.45028045280657242</v>
      </c>
      <c r="M84" s="88">
        <f t="shared" si="24"/>
        <v>0.24055868874591266</v>
      </c>
      <c r="N84" s="88">
        <f t="shared" si="24"/>
        <v>0.14050373382810052</v>
      </c>
      <c r="O84" s="88">
        <f t="shared" si="24"/>
        <v>5.1106269719294821E-2</v>
      </c>
      <c r="P84" s="88">
        <f t="shared" si="25"/>
        <v>0.98639875358201812</v>
      </c>
      <c r="Q84" s="88">
        <f t="shared" si="25"/>
        <v>0.39861731866971739</v>
      </c>
      <c r="R84" s="88">
        <f t="shared" si="25"/>
        <v>0.22171518397194845</v>
      </c>
      <c r="S84" s="88">
        <f t="shared" si="25"/>
        <v>0.11792960038832073</v>
      </c>
      <c r="T84" s="88">
        <f t="shared" si="25"/>
        <v>4.0239143387995141E-2</v>
      </c>
      <c r="U84" s="88">
        <f t="shared" si="26"/>
        <v>0.29351058803396707</v>
      </c>
      <c r="V84" s="88">
        <f t="shared" si="26"/>
        <v>0.11010340657099164</v>
      </c>
      <c r="W84" s="88">
        <f t="shared" si="26"/>
        <v>6.0000140890415506E-2</v>
      </c>
      <c r="X84" s="88">
        <f t="shared" si="26"/>
        <v>3.3355233739285631E-2</v>
      </c>
      <c r="Y84" s="88">
        <f t="shared" si="26"/>
        <v>1.1830630765340241E-2</v>
      </c>
      <c r="Z84" s="88">
        <f t="shared" si="27"/>
        <v>0.13758308814092204</v>
      </c>
      <c r="AA84" s="88">
        <f t="shared" si="27"/>
        <v>5.1610971830152334E-2</v>
      </c>
      <c r="AB84" s="88">
        <f t="shared" si="27"/>
        <v>2.8125066042382268E-2</v>
      </c>
      <c r="AC84" s="88">
        <f t="shared" si="27"/>
        <v>1.563526581529014E-2</v>
      </c>
      <c r="AD84" s="88">
        <f t="shared" si="27"/>
        <v>5.5456081712532378E-3</v>
      </c>
      <c r="AE84" s="88">
        <f t="shared" si="28"/>
        <v>8.519555702181977</v>
      </c>
      <c r="AF84" s="88">
        <f t="shared" si="28"/>
        <v>1.7971264442596804</v>
      </c>
      <c r="AG84" s="88">
        <f t="shared" si="28"/>
        <v>0.61993573106601296</v>
      </c>
      <c r="AH84" s="88">
        <f t="shared" si="28"/>
        <v>0.20027726500244963</v>
      </c>
      <c r="AI84" s="88">
        <f t="shared" si="28"/>
        <v>4.0804857489879241E-2</v>
      </c>
      <c r="AJ84" s="109">
        <v>1983</v>
      </c>
      <c r="AK84" s="111">
        <f t="shared" si="29"/>
        <v>2.1942000000000004</v>
      </c>
      <c r="AL84" s="111">
        <f t="shared" si="30"/>
        <v>3.9591000000000003</v>
      </c>
      <c r="AM84" s="111">
        <f t="shared" si="31"/>
        <v>15.136800000000001</v>
      </c>
      <c r="AN84" s="111">
        <f t="shared" si="32"/>
        <v>15.9</v>
      </c>
      <c r="AP84" s="111">
        <f t="shared" si="15"/>
        <v>11.248798986839004</v>
      </c>
      <c r="AQ84" s="111">
        <f t="shared" si="15"/>
        <v>2.8077385941371142</v>
      </c>
      <c r="AR84" s="111">
        <f t="shared" si="15"/>
        <v>1.170334810716672</v>
      </c>
      <c r="AS84" s="111">
        <f t="shared" si="15"/>
        <v>0.5077010987734466</v>
      </c>
      <c r="AT84" s="111">
        <f t="shared" si="15"/>
        <v>0.1495265095337627</v>
      </c>
      <c r="AU84" s="112">
        <f t="shared" si="16"/>
        <v>-1.5900000000000247E-2</v>
      </c>
      <c r="AV84" s="109">
        <v>1983</v>
      </c>
      <c r="AW84" s="88">
        <f t="shared" si="17"/>
        <v>0.12776387420467986</v>
      </c>
      <c r="AX84" s="88">
        <f t="shared" si="18"/>
        <v>0.10404086801497239</v>
      </c>
    </row>
    <row r="85" spans="1:50">
      <c r="A85" s="109">
        <v>1984</v>
      </c>
      <c r="B85" s="76">
        <v>16517441</v>
      </c>
      <c r="C85" s="86">
        <v>46.3</v>
      </c>
      <c r="D85" s="86">
        <v>14.2</v>
      </c>
      <c r="E85" s="86">
        <v>14.8</v>
      </c>
      <c r="F85" s="86">
        <v>13</v>
      </c>
      <c r="G85" s="86">
        <v>4.0999999999999996</v>
      </c>
      <c r="H85" s="86">
        <v>1.3</v>
      </c>
      <c r="I85" s="86">
        <v>66.8</v>
      </c>
      <c r="J85" s="109">
        <v>1984</v>
      </c>
      <c r="K85" s="88">
        <f t="shared" si="24"/>
        <v>1.2563921231693065</v>
      </c>
      <c r="L85" s="88">
        <f t="shared" si="24"/>
        <v>0.43127764087972492</v>
      </c>
      <c r="M85" s="88">
        <f t="shared" si="24"/>
        <v>0.23040659022350288</v>
      </c>
      <c r="N85" s="88">
        <f t="shared" si="24"/>
        <v>0.13457417145799655</v>
      </c>
      <c r="O85" s="88">
        <f t="shared" si="24"/>
        <v>4.8949474269469502E-2</v>
      </c>
      <c r="P85" s="88">
        <f t="shared" si="25"/>
        <v>1.0317253663733952</v>
      </c>
      <c r="Q85" s="88">
        <f t="shared" si="25"/>
        <v>0.41693442702946243</v>
      </c>
      <c r="R85" s="88">
        <f t="shared" si="25"/>
        <v>0.2319033540779743</v>
      </c>
      <c r="S85" s="88">
        <f t="shared" si="25"/>
        <v>0.12334865562742366</v>
      </c>
      <c r="T85" s="88">
        <f t="shared" si="25"/>
        <v>4.208819689174402E-2</v>
      </c>
      <c r="U85" s="88">
        <f t="shared" si="26"/>
        <v>0.33585272082031359</v>
      </c>
      <c r="V85" s="88">
        <f t="shared" si="26"/>
        <v>0.12598703479880369</v>
      </c>
      <c r="W85" s="88">
        <f t="shared" si="26"/>
        <v>6.8655821592767091E-2</v>
      </c>
      <c r="X85" s="88">
        <f t="shared" si="26"/>
        <v>3.8167093323530049E-2</v>
      </c>
      <c r="Y85" s="88">
        <f t="shared" si="26"/>
        <v>1.3537329464585472E-2</v>
      </c>
      <c r="Z85" s="88">
        <f t="shared" si="27"/>
        <v>0.10648988708936777</v>
      </c>
      <c r="AA85" s="88">
        <f t="shared" si="27"/>
        <v>3.9947108594742639E-2</v>
      </c>
      <c r="AB85" s="88">
        <f t="shared" si="27"/>
        <v>2.1768919041609085E-2</v>
      </c>
      <c r="AC85" s="88">
        <f t="shared" si="27"/>
        <v>1.2101761297704652E-2</v>
      </c>
      <c r="AD85" s="88">
        <f t="shared" si="27"/>
        <v>4.2923239765758816E-3</v>
      </c>
      <c r="AE85" s="88">
        <f t="shared" si="28"/>
        <v>7.2298502883971976</v>
      </c>
      <c r="AF85" s="88">
        <f t="shared" si="28"/>
        <v>1.5250742639066732</v>
      </c>
      <c r="AG85" s="88">
        <f t="shared" si="28"/>
        <v>0.52608876339495358</v>
      </c>
      <c r="AH85" s="88">
        <f t="shared" si="28"/>
        <v>0.16995893832427389</v>
      </c>
      <c r="AI85" s="88">
        <f t="shared" si="28"/>
        <v>3.4627745976900305E-2</v>
      </c>
      <c r="AJ85" s="109">
        <v>1984</v>
      </c>
      <c r="AK85" s="111">
        <f t="shared" si="29"/>
        <v>2.1015999999999999</v>
      </c>
      <c r="AL85" s="111">
        <f t="shared" si="30"/>
        <v>3.9475999999999996</v>
      </c>
      <c r="AM85" s="111">
        <f t="shared" si="31"/>
        <v>13.433199999999999</v>
      </c>
      <c r="AN85" s="111">
        <f t="shared" si="32"/>
        <v>14.2</v>
      </c>
      <c r="AP85" s="111">
        <f t="shared" si="15"/>
        <v>9.9603103858495814</v>
      </c>
      <c r="AQ85" s="111">
        <f t="shared" si="15"/>
        <v>2.5392204752094072</v>
      </c>
      <c r="AR85" s="111">
        <f t="shared" si="15"/>
        <v>1.078823448330807</v>
      </c>
      <c r="AS85" s="111">
        <f t="shared" si="15"/>
        <v>0.47815062003092873</v>
      </c>
      <c r="AT85" s="111">
        <f t="shared" si="15"/>
        <v>0.14349507057927519</v>
      </c>
      <c r="AU85" s="112">
        <f t="shared" si="16"/>
        <v>0</v>
      </c>
      <c r="AV85" s="109">
        <v>1984</v>
      </c>
      <c r="AW85" s="88">
        <f t="shared" si="17"/>
        <v>0.13301070791638403</v>
      </c>
      <c r="AX85" s="88">
        <f t="shared" si="18"/>
        <v>0.10831223190227791</v>
      </c>
    </row>
    <row r="86" spans="1:50">
      <c r="A86" s="109">
        <v>1985</v>
      </c>
      <c r="B86" s="76">
        <v>15741341</v>
      </c>
      <c r="C86" s="86">
        <v>52.9</v>
      </c>
      <c r="D86" s="86">
        <v>14.1</v>
      </c>
      <c r="E86" s="86">
        <v>14.3</v>
      </c>
      <c r="F86" s="86">
        <v>16.2</v>
      </c>
      <c r="G86" s="86">
        <v>4.8</v>
      </c>
      <c r="H86" s="86">
        <v>1.5</v>
      </c>
      <c r="I86" s="86">
        <v>63.1</v>
      </c>
      <c r="J86" s="109">
        <v>1985</v>
      </c>
      <c r="K86" s="88">
        <f t="shared" si="24"/>
        <v>1.205397524717488</v>
      </c>
      <c r="L86" s="88">
        <f t="shared" si="24"/>
        <v>0.41377289080024238</v>
      </c>
      <c r="M86" s="88">
        <f t="shared" si="24"/>
        <v>0.22105481912240621</v>
      </c>
      <c r="N86" s="88">
        <f t="shared" si="24"/>
        <v>0.12911205838920747</v>
      </c>
      <c r="O86" s="88">
        <f t="shared" si="24"/>
        <v>4.6962706970656333E-2</v>
      </c>
      <c r="P86" s="88">
        <f t="shared" si="25"/>
        <v>1.2766343888787157</v>
      </c>
      <c r="Q86" s="88">
        <f t="shared" si="25"/>
        <v>0.5159055353308224</v>
      </c>
      <c r="R86" s="88">
        <f t="shared" si="25"/>
        <v>0.2869521350947502</v>
      </c>
      <c r="S86" s="88">
        <f t="shared" si="25"/>
        <v>0.15262892696866801</v>
      </c>
      <c r="T86" s="88">
        <f t="shared" si="25"/>
        <v>5.2079013727043176E-2</v>
      </c>
      <c r="U86" s="88">
        <f t="shared" si="26"/>
        <v>0.39042446144140891</v>
      </c>
      <c r="V86" s="88">
        <f t="shared" si="26"/>
        <v>0.14645830496707377</v>
      </c>
      <c r="W86" s="88">
        <f t="shared" si="26"/>
        <v>7.9811508165552686E-2</v>
      </c>
      <c r="X86" s="88">
        <f t="shared" si="26"/>
        <v>4.4368754313578049E-2</v>
      </c>
      <c r="Y86" s="88">
        <f t="shared" si="26"/>
        <v>1.5736971112386543E-2</v>
      </c>
      <c r="Z86" s="88">
        <f t="shared" si="27"/>
        <v>0.12200764420044029</v>
      </c>
      <c r="AA86" s="88">
        <f t="shared" si="27"/>
        <v>4.5768220302210554E-2</v>
      </c>
      <c r="AB86" s="88">
        <f t="shared" si="27"/>
        <v>2.4941096301735216E-2</v>
      </c>
      <c r="AC86" s="88">
        <f t="shared" si="27"/>
        <v>1.3865235722993139E-2</v>
      </c>
      <c r="AD86" s="88">
        <f t="shared" si="27"/>
        <v>4.917803472620795E-3</v>
      </c>
      <c r="AE86" s="88">
        <f t="shared" si="28"/>
        <v>6.7813001814222309</v>
      </c>
      <c r="AF86" s="88">
        <f t="shared" si="28"/>
        <v>1.4304565060095371</v>
      </c>
      <c r="AG86" s="88">
        <f t="shared" si="28"/>
        <v>0.49344947465645211</v>
      </c>
      <c r="AH86" s="88">
        <f t="shared" si="28"/>
        <v>0.15941444612516842</v>
      </c>
      <c r="AI86" s="88">
        <f t="shared" si="28"/>
        <v>3.2479391786611259E-2</v>
      </c>
      <c r="AJ86" s="109">
        <v>1985</v>
      </c>
      <c r="AK86" s="111">
        <f t="shared" si="29"/>
        <v>2.0162999999999998</v>
      </c>
      <c r="AL86" s="111">
        <f t="shared" si="30"/>
        <v>4.3004999999999995</v>
      </c>
      <c r="AM86" s="111">
        <f t="shared" si="31"/>
        <v>13.1976</v>
      </c>
      <c r="AN86" s="111">
        <f t="shared" si="32"/>
        <v>14.1</v>
      </c>
      <c r="AO86" t="s">
        <v>23</v>
      </c>
      <c r="AP86" s="111">
        <f t="shared" si="15"/>
        <v>9.7757642006602836</v>
      </c>
      <c r="AQ86" s="111">
        <f t="shared" si="15"/>
        <v>2.5523614574098863</v>
      </c>
      <c r="AR86" s="111">
        <f t="shared" si="15"/>
        <v>1.1062090333408965</v>
      </c>
      <c r="AS86" s="111">
        <f t="shared" si="15"/>
        <v>0.49938942151961513</v>
      </c>
      <c r="AT86" s="111">
        <f t="shared" si="15"/>
        <v>0.15217588706931812</v>
      </c>
      <c r="AU86" s="112">
        <f t="shared" si="16"/>
        <v>-1.410000000000089E-2</v>
      </c>
      <c r="AV86" s="109">
        <v>1985</v>
      </c>
      <c r="AW86" s="88">
        <f t="shared" si="17"/>
        <v>0.13756521822076156</v>
      </c>
      <c r="AX86" s="88">
        <f t="shared" si="18"/>
        <v>0.11315831792118922</v>
      </c>
    </row>
    <row r="87" spans="1:50">
      <c r="A87" s="109">
        <v>1986</v>
      </c>
      <c r="B87" s="76">
        <v>18206530</v>
      </c>
      <c r="C87" s="86">
        <v>56.3</v>
      </c>
      <c r="D87" s="86">
        <v>15.3</v>
      </c>
      <c r="E87" s="86">
        <v>15.6</v>
      </c>
      <c r="F87" s="86">
        <v>17.3</v>
      </c>
      <c r="G87" s="86">
        <v>4.5999999999999996</v>
      </c>
      <c r="H87" s="86">
        <v>1.9</v>
      </c>
      <c r="I87" s="86">
        <v>60.5</v>
      </c>
      <c r="J87" s="109">
        <v>1986</v>
      </c>
      <c r="K87" s="88">
        <f t="shared" si="24"/>
        <v>1.4268922342883998</v>
      </c>
      <c r="L87" s="88">
        <f t="shared" si="24"/>
        <v>0.48980465990280148</v>
      </c>
      <c r="M87" s="88">
        <f t="shared" si="24"/>
        <v>0.26167417660137832</v>
      </c>
      <c r="N87" s="88">
        <f t="shared" si="24"/>
        <v>0.15283671128470983</v>
      </c>
      <c r="O87" s="88">
        <f t="shared" si="24"/>
        <v>5.5592217922711178E-2</v>
      </c>
      <c r="P87" s="88">
        <f t="shared" si="25"/>
        <v>1.4793466263563055</v>
      </c>
      <c r="Q87" s="88">
        <f t="shared" si="25"/>
        <v>0.59782434176830124</v>
      </c>
      <c r="R87" s="88">
        <f t="shared" si="25"/>
        <v>0.3325162448044367</v>
      </c>
      <c r="S87" s="88">
        <f t="shared" si="25"/>
        <v>0.1768643318419435</v>
      </c>
      <c r="T87" s="88">
        <f t="shared" si="25"/>
        <v>6.0348455229012596E-2</v>
      </c>
      <c r="U87" s="88">
        <f t="shared" si="26"/>
        <v>0.40599990538189068</v>
      </c>
      <c r="V87" s="88">
        <f t="shared" si="26"/>
        <v>0.15230105649501555</v>
      </c>
      <c r="W87" s="88">
        <f t="shared" si="26"/>
        <v>8.2995477906199738E-2</v>
      </c>
      <c r="X87" s="88">
        <f t="shared" si="26"/>
        <v>4.6138784405875044E-2</v>
      </c>
      <c r="Y87" s="88">
        <f t="shared" si="26"/>
        <v>1.6364775811018986E-2</v>
      </c>
      <c r="Z87" s="88">
        <f t="shared" si="27"/>
        <v>0.16769561309252007</v>
      </c>
      <c r="AA87" s="88">
        <f t="shared" si="27"/>
        <v>6.290695811750642E-2</v>
      </c>
      <c r="AB87" s="88">
        <f t="shared" si="27"/>
        <v>3.4280740874299893E-2</v>
      </c>
      <c r="AC87" s="88">
        <f t="shared" si="27"/>
        <v>1.9057323993730998E-2</v>
      </c>
      <c r="AD87" s="88">
        <f t="shared" si="27"/>
        <v>6.7593639219426264E-3</v>
      </c>
      <c r="AE87" s="88">
        <f t="shared" si="28"/>
        <v>7.0552320564380393</v>
      </c>
      <c r="AF87" s="88">
        <f t="shared" si="28"/>
        <v>1.4882400611297255</v>
      </c>
      <c r="AG87" s="88">
        <f t="shared" si="28"/>
        <v>0.51338245744764577</v>
      </c>
      <c r="AH87" s="88">
        <f t="shared" si="28"/>
        <v>0.16585402215976233</v>
      </c>
      <c r="AI87" s="88">
        <f t="shared" si="28"/>
        <v>3.3791402824826865E-2</v>
      </c>
      <c r="AJ87" s="109">
        <v>1986</v>
      </c>
      <c r="AK87" s="111">
        <f t="shared" si="29"/>
        <v>2.3868</v>
      </c>
      <c r="AL87" s="111">
        <f t="shared" si="30"/>
        <v>5.0336999999999996</v>
      </c>
      <c r="AM87" s="111">
        <f t="shared" si="31"/>
        <v>14.2902</v>
      </c>
      <c r="AN87" s="111">
        <f t="shared" si="32"/>
        <v>15.3</v>
      </c>
      <c r="AP87" s="111">
        <f t="shared" si="15"/>
        <v>10.535166435557155</v>
      </c>
      <c r="AQ87" s="111">
        <f t="shared" si="15"/>
        <v>2.79107707741335</v>
      </c>
      <c r="AR87" s="111">
        <f t="shared" si="15"/>
        <v>1.2248490976339603</v>
      </c>
      <c r="AS87" s="111">
        <f t="shared" si="15"/>
        <v>0.56075117368602168</v>
      </c>
      <c r="AT87" s="111">
        <f t="shared" si="15"/>
        <v>0.17285621570951226</v>
      </c>
      <c r="AU87" s="112">
        <f t="shared" si="16"/>
        <v>-1.5300000000001646E-2</v>
      </c>
      <c r="AV87" s="109">
        <v>1986</v>
      </c>
      <c r="AW87" s="88">
        <f t="shared" si="17"/>
        <v>0.14112449937173357</v>
      </c>
      <c r="AX87" s="88">
        <f t="shared" si="18"/>
        <v>0.11626290909842507</v>
      </c>
    </row>
    <row r="88" spans="1:50">
      <c r="A88" s="109">
        <v>1987</v>
      </c>
      <c r="B88" s="76">
        <v>20932066</v>
      </c>
      <c r="C88" s="86">
        <v>55.9</v>
      </c>
      <c r="D88" s="86">
        <v>15</v>
      </c>
      <c r="E88" s="86">
        <v>15.7</v>
      </c>
      <c r="F88" s="86">
        <v>16.100000000000001</v>
      </c>
      <c r="G88" s="86">
        <v>4.7</v>
      </c>
      <c r="H88" s="86">
        <v>2.1</v>
      </c>
      <c r="I88" s="86">
        <v>61.4</v>
      </c>
      <c r="J88" s="109">
        <v>1987</v>
      </c>
      <c r="K88" s="88">
        <f t="shared" si="24"/>
        <v>1.4078813523333253</v>
      </c>
      <c r="L88" s="88">
        <f t="shared" si="24"/>
        <v>0.48327885623893807</v>
      </c>
      <c r="M88" s="88">
        <f t="shared" si="24"/>
        <v>0.25818781879346653</v>
      </c>
      <c r="N88" s="88">
        <f t="shared" si="24"/>
        <v>0.15080042528720111</v>
      </c>
      <c r="O88" s="88">
        <f t="shared" si="24"/>
        <v>5.4851547347069221E-2</v>
      </c>
      <c r="P88" s="88">
        <f t="shared" si="25"/>
        <v>1.3497382230724539</v>
      </c>
      <c r="Q88" s="88">
        <f t="shared" si="25"/>
        <v>0.54544780134136073</v>
      </c>
      <c r="R88" s="88">
        <f t="shared" si="25"/>
        <v>0.30338385704133691</v>
      </c>
      <c r="S88" s="88">
        <f t="shared" si="25"/>
        <v>0.16136890755158625</v>
      </c>
      <c r="T88" s="88">
        <f t="shared" si="25"/>
        <v>5.506121099326209E-2</v>
      </c>
      <c r="U88" s="88">
        <f t="shared" si="26"/>
        <v>0.40669214733480097</v>
      </c>
      <c r="V88" s="88">
        <f t="shared" si="26"/>
        <v>0.15256073434070183</v>
      </c>
      <c r="W88" s="88">
        <f t="shared" si="26"/>
        <v>8.3136987672450716E-2</v>
      </c>
      <c r="X88" s="88">
        <f t="shared" si="26"/>
        <v>4.6217452409977135E-2</v>
      </c>
      <c r="Y88" s="88">
        <f t="shared" si="26"/>
        <v>1.639267824206932E-2</v>
      </c>
      <c r="Z88" s="88">
        <f t="shared" si="27"/>
        <v>0.18171351263895366</v>
      </c>
      <c r="AA88" s="88">
        <f t="shared" si="27"/>
        <v>6.8165434492654012E-2</v>
      </c>
      <c r="AB88" s="88">
        <f t="shared" si="27"/>
        <v>3.7146313640882236E-2</v>
      </c>
      <c r="AC88" s="88">
        <f t="shared" si="27"/>
        <v>2.0650351076798294E-2</v>
      </c>
      <c r="AD88" s="88">
        <f t="shared" si="27"/>
        <v>7.3243881507118235E-3</v>
      </c>
      <c r="AE88" s="88">
        <f t="shared" si="28"/>
        <v>7.0197901193533561</v>
      </c>
      <c r="AF88" s="88">
        <f t="shared" si="28"/>
        <v>1.4807638916442252</v>
      </c>
      <c r="AG88" s="88">
        <f t="shared" si="28"/>
        <v>0.51080348221172323</v>
      </c>
      <c r="AH88" s="88">
        <f t="shared" si="28"/>
        <v>0.16502085497665542</v>
      </c>
      <c r="AI88" s="88">
        <f t="shared" si="28"/>
        <v>3.3621651814039366E-2</v>
      </c>
      <c r="AJ88" s="109">
        <v>1987</v>
      </c>
      <c r="AK88" s="111">
        <f t="shared" si="29"/>
        <v>2.355</v>
      </c>
      <c r="AL88" s="111">
        <f t="shared" si="30"/>
        <v>4.7700000000000005</v>
      </c>
      <c r="AM88" s="111">
        <f t="shared" si="31"/>
        <v>13.98</v>
      </c>
      <c r="AN88" s="111">
        <f t="shared" si="32"/>
        <v>15</v>
      </c>
      <c r="AP88" s="111">
        <f t="shared" si="15"/>
        <v>10.36581535473289</v>
      </c>
      <c r="AQ88" s="111">
        <f t="shared" si="15"/>
        <v>2.7302167180578802</v>
      </c>
      <c r="AR88" s="111">
        <f t="shared" si="15"/>
        <v>1.1926584593598597</v>
      </c>
      <c r="AS88" s="111">
        <f t="shared" si="15"/>
        <v>0.54405799130221821</v>
      </c>
      <c r="AT88" s="111">
        <f t="shared" si="15"/>
        <v>0.16725147654715183</v>
      </c>
      <c r="AU88" s="112">
        <f t="shared" si="16"/>
        <v>0</v>
      </c>
      <c r="AV88" s="109">
        <v>1987</v>
      </c>
      <c r="AW88" s="88">
        <f t="shared" si="17"/>
        <v>0.14023417620910633</v>
      </c>
      <c r="AX88" s="88">
        <f t="shared" si="18"/>
        <v>0.11505688829536291</v>
      </c>
    </row>
    <row r="89" spans="1:50">
      <c r="A89" s="109">
        <v>1988</v>
      </c>
      <c r="B89" s="76">
        <v>21183528</v>
      </c>
      <c r="C89" s="86">
        <v>56.6</v>
      </c>
      <c r="D89" s="86">
        <v>15.4</v>
      </c>
      <c r="E89" s="86">
        <v>15.4</v>
      </c>
      <c r="F89" s="86">
        <v>16.899999999999999</v>
      </c>
      <c r="G89" s="86">
        <v>3.6</v>
      </c>
      <c r="H89" s="86">
        <v>2</v>
      </c>
      <c r="I89" s="86">
        <v>62.1</v>
      </c>
      <c r="J89" s="109">
        <v>1988</v>
      </c>
      <c r="K89" s="88">
        <f t="shared" si="24"/>
        <v>1.4178052718444649</v>
      </c>
      <c r="L89" s="88">
        <f t="shared" si="24"/>
        <v>0.48668540783705549</v>
      </c>
      <c r="M89" s="88">
        <f t="shared" si="24"/>
        <v>0.26000774142275385</v>
      </c>
      <c r="N89" s="88">
        <f t="shared" si="24"/>
        <v>0.15186339219156103</v>
      </c>
      <c r="O89" s="88">
        <f t="shared" si="24"/>
        <v>5.5238186704165346E-2</v>
      </c>
      <c r="P89" s="88">
        <f t="shared" si="25"/>
        <v>1.4545874531546039</v>
      </c>
      <c r="Q89" s="88">
        <f t="shared" si="25"/>
        <v>0.58781881895280552</v>
      </c>
      <c r="R89" s="88">
        <f t="shared" si="25"/>
        <v>0.3269510668057074</v>
      </c>
      <c r="S89" s="88">
        <f t="shared" si="25"/>
        <v>0.173904231384579</v>
      </c>
      <c r="T89" s="88">
        <f t="shared" si="25"/>
        <v>5.9338429702303894E-2</v>
      </c>
      <c r="U89" s="88">
        <f t="shared" si="26"/>
        <v>0.31981578224455842</v>
      </c>
      <c r="V89" s="88">
        <f t="shared" si="26"/>
        <v>0.11997116470707107</v>
      </c>
      <c r="W89" s="88">
        <f t="shared" si="26"/>
        <v>6.5377512007952748E-2</v>
      </c>
      <c r="X89" s="88">
        <f t="shared" si="26"/>
        <v>3.6344617895165007E-2</v>
      </c>
      <c r="Y89" s="88">
        <f t="shared" si="26"/>
        <v>1.289092314525281E-2</v>
      </c>
      <c r="Z89" s="88">
        <f t="shared" si="27"/>
        <v>0.17767543458031024</v>
      </c>
      <c r="AA89" s="88">
        <f t="shared" si="27"/>
        <v>6.6650647059483925E-2</v>
      </c>
      <c r="AB89" s="88">
        <f t="shared" si="27"/>
        <v>3.6320840004418188E-2</v>
      </c>
      <c r="AC89" s="88">
        <f t="shared" si="27"/>
        <v>2.0191454386202779E-2</v>
      </c>
      <c r="AD89" s="88">
        <f t="shared" si="27"/>
        <v>7.1616239695848948E-3</v>
      </c>
      <c r="AE89" s="88">
        <f t="shared" si="28"/>
        <v>7.2891488411969476</v>
      </c>
      <c r="AF89" s="88">
        <f t="shared" si="28"/>
        <v>1.5375827797340265</v>
      </c>
      <c r="AG89" s="88">
        <f t="shared" si="28"/>
        <v>0.53040369400473342</v>
      </c>
      <c r="AH89" s="88">
        <f t="shared" si="28"/>
        <v>0.17135292556826781</v>
      </c>
      <c r="AI89" s="88">
        <f t="shared" si="28"/>
        <v>3.4911759496024333E-2</v>
      </c>
      <c r="AJ89" s="109">
        <v>1988</v>
      </c>
      <c r="AK89" s="111">
        <f t="shared" si="29"/>
        <v>2.3716000000000004</v>
      </c>
      <c r="AL89" s="111">
        <f t="shared" si="30"/>
        <v>4.9741999999999997</v>
      </c>
      <c r="AM89" s="111">
        <f t="shared" si="31"/>
        <v>14.537599999999999</v>
      </c>
      <c r="AN89" s="111">
        <f t="shared" si="32"/>
        <v>15.4</v>
      </c>
      <c r="AP89" s="111">
        <f t="shared" si="15"/>
        <v>10.659032783020885</v>
      </c>
      <c r="AQ89" s="111">
        <f t="shared" si="15"/>
        <v>2.7987088182904425</v>
      </c>
      <c r="AR89" s="111">
        <f t="shared" si="15"/>
        <v>1.2190608542455657</v>
      </c>
      <c r="AS89" s="111">
        <f t="shared" si="15"/>
        <v>0.55365662142577565</v>
      </c>
      <c r="AT89" s="111">
        <f t="shared" si="15"/>
        <v>0.16954092301733126</v>
      </c>
      <c r="AU89" s="112">
        <f t="shared" si="16"/>
        <v>0</v>
      </c>
      <c r="AV89" s="109">
        <v>1988</v>
      </c>
      <c r="AW89" s="88">
        <f t="shared" si="17"/>
        <v>0.13907502847530465</v>
      </c>
      <c r="AX89" s="88">
        <f t="shared" si="18"/>
        <v>0.11436880616292378</v>
      </c>
    </row>
    <row r="90" spans="1:50">
      <c r="A90" s="109">
        <v>1989</v>
      </c>
      <c r="B90" s="76">
        <v>20807181</v>
      </c>
      <c r="C90" s="86">
        <v>56</v>
      </c>
      <c r="D90" s="86">
        <v>15.4</v>
      </c>
      <c r="E90" s="86">
        <v>15.5</v>
      </c>
      <c r="F90" s="86">
        <v>18.600000000000001</v>
      </c>
      <c r="G90" s="86">
        <v>0</v>
      </c>
      <c r="H90" s="86">
        <v>2.4</v>
      </c>
      <c r="I90" s="86">
        <v>63.5</v>
      </c>
      <c r="J90" s="109">
        <v>1989</v>
      </c>
      <c r="K90" s="88">
        <f t="shared" si="24"/>
        <v>1.4270117995837146</v>
      </c>
      <c r="L90" s="88">
        <f t="shared" si="24"/>
        <v>0.48984570269314026</v>
      </c>
      <c r="M90" s="88">
        <f t="shared" si="24"/>
        <v>0.26169610338004445</v>
      </c>
      <c r="N90" s="88">
        <f t="shared" si="24"/>
        <v>0.15284951811488287</v>
      </c>
      <c r="O90" s="88">
        <f t="shared" si="24"/>
        <v>5.5596876228218357E-2</v>
      </c>
      <c r="P90" s="88">
        <f t="shared" si="25"/>
        <v>1.6009069011050674</v>
      </c>
      <c r="Q90" s="88">
        <f t="shared" si="25"/>
        <v>0.6469485226344488</v>
      </c>
      <c r="R90" s="88">
        <f t="shared" si="25"/>
        <v>0.35983963565598576</v>
      </c>
      <c r="S90" s="88">
        <f t="shared" si="25"/>
        <v>0.19139755643509881</v>
      </c>
      <c r="T90" s="88">
        <f t="shared" si="25"/>
        <v>6.530738416939956E-2</v>
      </c>
      <c r="U90" s="88">
        <f t="shared" si="26"/>
        <v>0</v>
      </c>
      <c r="V90" s="88">
        <f t="shared" si="26"/>
        <v>0</v>
      </c>
      <c r="W90" s="88">
        <f t="shared" si="26"/>
        <v>0</v>
      </c>
      <c r="X90" s="88">
        <f t="shared" si="26"/>
        <v>0</v>
      </c>
      <c r="Y90" s="88">
        <f t="shared" si="26"/>
        <v>0</v>
      </c>
      <c r="Z90" s="88">
        <f t="shared" si="27"/>
        <v>0.21321052149637226</v>
      </c>
      <c r="AA90" s="88">
        <f t="shared" si="27"/>
        <v>7.9980776471380716E-2</v>
      </c>
      <c r="AB90" s="88">
        <f t="shared" si="27"/>
        <v>4.3585008005301823E-2</v>
      </c>
      <c r="AC90" s="88">
        <f t="shared" si="27"/>
        <v>2.4229745263443334E-2</v>
      </c>
      <c r="AD90" s="88">
        <f t="shared" si="27"/>
        <v>8.5939487635018734E-3</v>
      </c>
      <c r="AE90" s="88">
        <f t="shared" si="28"/>
        <v>7.453477478518618</v>
      </c>
      <c r="AF90" s="88">
        <f t="shared" si="28"/>
        <v>1.5722464816926034</v>
      </c>
      <c r="AG90" s="88">
        <f t="shared" si="28"/>
        <v>0.54236126520612837</v>
      </c>
      <c r="AH90" s="88">
        <f t="shared" si="28"/>
        <v>0.17521595448607094</v>
      </c>
      <c r="AI90" s="88">
        <f t="shared" si="28"/>
        <v>3.569882009657882E-2</v>
      </c>
      <c r="AJ90" s="109">
        <v>1989</v>
      </c>
      <c r="AK90" s="111">
        <f t="shared" si="29"/>
        <v>2.387</v>
      </c>
      <c r="AL90" s="111">
        <f t="shared" si="30"/>
        <v>5.2514000000000003</v>
      </c>
      <c r="AM90" s="111">
        <f t="shared" si="31"/>
        <v>15.0304</v>
      </c>
      <c r="AN90" s="111">
        <f t="shared" si="32"/>
        <v>15.4</v>
      </c>
      <c r="AP90" s="111">
        <f t="shared" si="15"/>
        <v>10.694606700703773</v>
      </c>
      <c r="AQ90" s="111">
        <f t="shared" si="15"/>
        <v>2.789021483491573</v>
      </c>
      <c r="AR90" s="111">
        <f t="shared" si="15"/>
        <v>1.2074820122474605</v>
      </c>
      <c r="AS90" s="111">
        <f t="shared" si="15"/>
        <v>0.54369277429949603</v>
      </c>
      <c r="AT90" s="111">
        <f t="shared" si="15"/>
        <v>0.16519702925769861</v>
      </c>
      <c r="AU90" s="112">
        <f t="shared" si="16"/>
        <v>0</v>
      </c>
      <c r="AV90" s="109">
        <v>1989</v>
      </c>
      <c r="AW90" s="88">
        <f t="shared" si="17"/>
        <v>0.13681117199437273</v>
      </c>
      <c r="AX90" s="88">
        <f t="shared" si="18"/>
        <v>0.11290569593064144</v>
      </c>
    </row>
    <row r="91" spans="1:50">
      <c r="A91" s="109">
        <v>1990</v>
      </c>
      <c r="B91" s="76">
        <v>21336059</v>
      </c>
      <c r="C91" s="86">
        <v>59.1</v>
      </c>
      <c r="D91" s="86">
        <v>16.100000000000001</v>
      </c>
      <c r="E91" s="86">
        <v>14.4</v>
      </c>
      <c r="F91" s="86">
        <v>17.100000000000001</v>
      </c>
      <c r="G91" s="86">
        <v>2.9</v>
      </c>
      <c r="H91" s="86">
        <v>1.7</v>
      </c>
      <c r="I91" s="86">
        <v>64</v>
      </c>
      <c r="J91" s="109">
        <v>1990</v>
      </c>
      <c r="K91" s="88">
        <f t="shared" si="24"/>
        <v>1.3860009032906933</v>
      </c>
      <c r="L91" s="88">
        <f t="shared" si="24"/>
        <v>0.47576802560694442</v>
      </c>
      <c r="M91" s="88">
        <f t="shared" si="24"/>
        <v>0.25417521829756812</v>
      </c>
      <c r="N91" s="88">
        <f t="shared" si="24"/>
        <v>0.14845677536554019</v>
      </c>
      <c r="O91" s="88">
        <f t="shared" si="24"/>
        <v>5.3999077439254903E-2</v>
      </c>
      <c r="P91" s="88">
        <f t="shared" si="25"/>
        <v>1.5387015743025978</v>
      </c>
      <c r="Q91" s="88">
        <f t="shared" si="25"/>
        <v>0.6218104935291513</v>
      </c>
      <c r="R91" s="88">
        <f t="shared" si="25"/>
        <v>0.3458575970271241</v>
      </c>
      <c r="S91" s="88">
        <f t="shared" si="25"/>
        <v>0.18396055460880834</v>
      </c>
      <c r="T91" s="88">
        <f t="shared" si="25"/>
        <v>6.2769780532318797E-2</v>
      </c>
      <c r="U91" s="88">
        <f t="shared" si="26"/>
        <v>0.26933980651151573</v>
      </c>
      <c r="V91" s="88">
        <f t="shared" si="26"/>
        <v>0.10103632179244496</v>
      </c>
      <c r="W91" s="88">
        <f t="shared" si="26"/>
        <v>5.505909155215212E-2</v>
      </c>
      <c r="X91" s="88">
        <f t="shared" si="26"/>
        <v>3.0608409262721036E-2</v>
      </c>
      <c r="Y91" s="88">
        <f t="shared" si="26"/>
        <v>1.0856370881166193E-2</v>
      </c>
      <c r="Z91" s="88">
        <f t="shared" si="27"/>
        <v>0.1578888520929575</v>
      </c>
      <c r="AA91" s="88">
        <f t="shared" si="27"/>
        <v>5.9228188636950493E-2</v>
      </c>
      <c r="AB91" s="88">
        <f t="shared" si="27"/>
        <v>3.2276019185744347E-2</v>
      </c>
      <c r="AC91" s="88">
        <f t="shared" si="27"/>
        <v>1.7942860602284741E-2</v>
      </c>
      <c r="AD91" s="88">
        <f t="shared" si="27"/>
        <v>6.3640794820629398E-3</v>
      </c>
      <c r="AE91" s="88">
        <f t="shared" si="28"/>
        <v>7.8536283810876206</v>
      </c>
      <c r="AF91" s="88">
        <f t="shared" si="28"/>
        <v>1.6566548468514763</v>
      </c>
      <c r="AG91" s="88">
        <f t="shared" si="28"/>
        <v>0.57147872754718754</v>
      </c>
      <c r="AH91" s="88">
        <f t="shared" si="28"/>
        <v>0.18462268074695523</v>
      </c>
      <c r="AI91" s="88">
        <f t="shared" si="28"/>
        <v>3.7615363766760224E-2</v>
      </c>
      <c r="AJ91" s="109">
        <v>1990</v>
      </c>
      <c r="AK91" s="111">
        <f t="shared" si="29"/>
        <v>2.3184000000000005</v>
      </c>
      <c r="AL91" s="111">
        <f t="shared" si="30"/>
        <v>5.0715000000000012</v>
      </c>
      <c r="AM91" s="111">
        <f t="shared" si="31"/>
        <v>15.375500000000002</v>
      </c>
      <c r="AN91" s="111">
        <f t="shared" si="32"/>
        <v>16.100000000000001</v>
      </c>
      <c r="AP91" s="111">
        <f t="shared" si="15"/>
        <v>11.205559517285385</v>
      </c>
      <c r="AQ91" s="111">
        <f t="shared" si="15"/>
        <v>2.9144978764169678</v>
      </c>
      <c r="AR91" s="111">
        <f t="shared" si="15"/>
        <v>1.2588466536097762</v>
      </c>
      <c r="AS91" s="111">
        <f t="shared" si="15"/>
        <v>0.56559128058630947</v>
      </c>
      <c r="AT91" s="111">
        <f t="shared" si="15"/>
        <v>0.17160467210156305</v>
      </c>
      <c r="AU91" s="112">
        <f t="shared" si="16"/>
        <v>1.6100000000001558E-2</v>
      </c>
      <c r="AV91" s="109">
        <v>1990</v>
      </c>
      <c r="AW91" s="88">
        <f t="shared" si="17"/>
        <v>0.1363189643547783</v>
      </c>
      <c r="AX91" s="88">
        <f t="shared" si="18"/>
        <v>0.1123412580753254</v>
      </c>
    </row>
    <row r="92" spans="1:50">
      <c r="A92" s="109">
        <v>1991</v>
      </c>
      <c r="B92" s="76">
        <v>25767541</v>
      </c>
      <c r="C92" s="86">
        <v>63.3</v>
      </c>
      <c r="D92" s="86">
        <v>17</v>
      </c>
      <c r="E92" s="86">
        <v>12.9</v>
      </c>
      <c r="F92" s="86">
        <v>17.3</v>
      </c>
      <c r="G92" s="86">
        <v>2.2999999999999998</v>
      </c>
      <c r="H92" s="86">
        <v>1.4</v>
      </c>
      <c r="I92" s="86">
        <v>66.099999999999994</v>
      </c>
      <c r="J92" s="109">
        <v>1991</v>
      </c>
      <c r="K92" s="88">
        <f t="shared" si="24"/>
        <v>1.3110334631282305</v>
      </c>
      <c r="L92" s="88">
        <f t="shared" si="24"/>
        <v>0.45003419606453982</v>
      </c>
      <c r="M92" s="88">
        <f t="shared" si="24"/>
        <v>0.240427128073916</v>
      </c>
      <c r="N92" s="88">
        <f t="shared" si="24"/>
        <v>0.14042689284706245</v>
      </c>
      <c r="O92" s="88">
        <f t="shared" si="24"/>
        <v>5.1078319886251722E-2</v>
      </c>
      <c r="P92" s="88">
        <f t="shared" si="25"/>
        <v>1.6437184737292285</v>
      </c>
      <c r="Q92" s="88">
        <f t="shared" si="25"/>
        <v>0.66424926863144595</v>
      </c>
      <c r="R92" s="88">
        <f t="shared" si="25"/>
        <v>0.36946249422715188</v>
      </c>
      <c r="S92" s="88">
        <f t="shared" si="25"/>
        <v>0.19651592426882614</v>
      </c>
      <c r="T92" s="88">
        <f t="shared" si="25"/>
        <v>6.7053839143347338E-2</v>
      </c>
      <c r="U92" s="88">
        <f t="shared" si="26"/>
        <v>0.22555550298993926</v>
      </c>
      <c r="V92" s="88">
        <f t="shared" si="26"/>
        <v>8.4611698052786399E-2</v>
      </c>
      <c r="W92" s="88">
        <f t="shared" si="26"/>
        <v>4.6108598836777627E-2</v>
      </c>
      <c r="X92" s="88">
        <f t="shared" si="26"/>
        <v>2.5632658003263913E-2</v>
      </c>
      <c r="Y92" s="88">
        <f t="shared" si="26"/>
        <v>9.0915421172327697E-3</v>
      </c>
      <c r="Z92" s="88">
        <f t="shared" si="27"/>
        <v>0.13729465399387608</v>
      </c>
      <c r="AA92" s="88">
        <f t="shared" si="27"/>
        <v>5.1502772727783031E-2</v>
      </c>
      <c r="AB92" s="88">
        <f t="shared" si="27"/>
        <v>2.8066103639777684E-2</v>
      </c>
      <c r="AC92" s="88">
        <f t="shared" si="27"/>
        <v>1.5602487480247599E-2</v>
      </c>
      <c r="AD92" s="88">
        <f t="shared" si="27"/>
        <v>5.5339821583155991E-3</v>
      </c>
      <c r="AE92" s="88">
        <f t="shared" si="28"/>
        <v>8.5647536993673885</v>
      </c>
      <c r="AF92" s="88">
        <f t="shared" si="28"/>
        <v>1.8066605700766729</v>
      </c>
      <c r="AG92" s="88">
        <f t="shared" si="28"/>
        <v>0.62322461776472671</v>
      </c>
      <c r="AH92" s="88">
        <f t="shared" si="28"/>
        <v>0.20133977713058379</v>
      </c>
      <c r="AI92" s="88">
        <f t="shared" si="28"/>
        <v>4.1021335660625442E-2</v>
      </c>
      <c r="AJ92" s="109">
        <v>1991</v>
      </c>
      <c r="AK92" s="111">
        <f t="shared" si="29"/>
        <v>2.1930000000000001</v>
      </c>
      <c r="AL92" s="111">
        <f t="shared" si="30"/>
        <v>5.1340000000000003</v>
      </c>
      <c r="AM92" s="111">
        <f t="shared" si="31"/>
        <v>16.370999999999999</v>
      </c>
      <c r="AN92" s="111">
        <f t="shared" si="32"/>
        <v>17</v>
      </c>
      <c r="AP92" s="111">
        <f t="shared" si="15"/>
        <v>11.882355793208664</v>
      </c>
      <c r="AQ92" s="111">
        <f t="shared" si="15"/>
        <v>3.0570585055532282</v>
      </c>
      <c r="AR92" s="111">
        <f t="shared" si="15"/>
        <v>1.30728894254235</v>
      </c>
      <c r="AS92" s="111">
        <f t="shared" si="15"/>
        <v>0.57951773972998388</v>
      </c>
      <c r="AT92" s="111">
        <f t="shared" si="15"/>
        <v>0.17377901896577286</v>
      </c>
      <c r="AU92" s="112">
        <f t="shared" si="16"/>
        <v>0</v>
      </c>
      <c r="AV92" s="109">
        <v>1991</v>
      </c>
      <c r="AW92" s="88">
        <f t="shared" si="17"/>
        <v>0.132930841308744</v>
      </c>
      <c r="AX92" s="88">
        <f t="shared" si="18"/>
        <v>0.11001934004446562</v>
      </c>
    </row>
    <row r="93" spans="1:50">
      <c r="A93" s="109">
        <v>1992</v>
      </c>
      <c r="B93" s="76">
        <v>29482439</v>
      </c>
      <c r="C93" s="86">
        <v>64.400000000000006</v>
      </c>
      <c r="D93" s="86">
        <v>17.899999999999999</v>
      </c>
      <c r="E93" s="86">
        <v>11.9</v>
      </c>
      <c r="F93" s="86">
        <v>15.7</v>
      </c>
      <c r="G93" s="86">
        <v>3.6</v>
      </c>
      <c r="H93" s="86">
        <v>1.2</v>
      </c>
      <c r="I93" s="86">
        <v>67.599999999999994</v>
      </c>
      <c r="J93" s="109">
        <v>1992</v>
      </c>
      <c r="K93" s="88">
        <f t="shared" si="24"/>
        <v>1.2734301777516843</v>
      </c>
      <c r="L93" s="88">
        <f t="shared" si="24"/>
        <v>0.4371262385029987</v>
      </c>
      <c r="M93" s="88">
        <f t="shared" si="24"/>
        <v>0.23353115618342382</v>
      </c>
      <c r="N93" s="88">
        <f t="shared" si="24"/>
        <v>0.13639914475765058</v>
      </c>
      <c r="O93" s="88">
        <f t="shared" si="24"/>
        <v>4.9613282804242945E-2</v>
      </c>
      <c r="P93" s="88">
        <f t="shared" si="25"/>
        <v>1.570670529316984</v>
      </c>
      <c r="Q93" s="88">
        <f t="shared" si="25"/>
        <v>0.63472958845119087</v>
      </c>
      <c r="R93" s="88">
        <f t="shared" si="25"/>
        <v>0.35304333475911759</v>
      </c>
      <c r="S93" s="88">
        <f t="shared" si="25"/>
        <v>0.18778262562824957</v>
      </c>
      <c r="T93" s="88">
        <f t="shared" si="25"/>
        <v>6.4073921844457329E-2</v>
      </c>
      <c r="U93" s="88">
        <f t="shared" si="26"/>
        <v>0.37173392871283084</v>
      </c>
      <c r="V93" s="88">
        <f t="shared" si="26"/>
        <v>0.13944700313354366</v>
      </c>
      <c r="W93" s="88">
        <f t="shared" si="26"/>
        <v>7.5990744476776229E-2</v>
      </c>
      <c r="X93" s="88">
        <f t="shared" si="26"/>
        <v>4.2244718202821656E-2</v>
      </c>
      <c r="Y93" s="88">
        <f t="shared" si="26"/>
        <v>1.4983605474027615E-2</v>
      </c>
      <c r="Z93" s="88">
        <f t="shared" si="27"/>
        <v>0.12391130957094361</v>
      </c>
      <c r="AA93" s="88">
        <f t="shared" si="27"/>
        <v>4.6482334377847871E-2</v>
      </c>
      <c r="AB93" s="88">
        <f t="shared" si="27"/>
        <v>2.5330248158925407E-2</v>
      </c>
      <c r="AC93" s="88">
        <f t="shared" si="27"/>
        <v>1.4081572734273882E-2</v>
      </c>
      <c r="AD93" s="88">
        <f t="shared" si="27"/>
        <v>4.9945351580092043E-3</v>
      </c>
      <c r="AE93" s="88">
        <f t="shared" si="28"/>
        <v>9.2228304408494388</v>
      </c>
      <c r="AF93" s="88">
        <f t="shared" si="28"/>
        <v>1.9454761557493787</v>
      </c>
      <c r="AG93" s="88">
        <f t="shared" si="28"/>
        <v>0.67111036440333705</v>
      </c>
      <c r="AH93" s="88">
        <f t="shared" si="28"/>
        <v>0.2168098103756266</v>
      </c>
      <c r="AI93" s="88">
        <f t="shared" si="28"/>
        <v>4.4173228622215184E-2</v>
      </c>
      <c r="AJ93" s="109">
        <v>1992</v>
      </c>
      <c r="AK93" s="111">
        <f t="shared" si="29"/>
        <v>2.1301000000000001</v>
      </c>
      <c r="AL93" s="111">
        <f t="shared" si="30"/>
        <v>4.9404000000000003</v>
      </c>
      <c r="AM93" s="111">
        <f t="shared" si="31"/>
        <v>17.040799999999997</v>
      </c>
      <c r="AN93" s="111">
        <f t="shared" si="32"/>
        <v>17.899999999999999</v>
      </c>
      <c r="AP93" s="111">
        <f t="shared" si="15"/>
        <v>12.562576386201883</v>
      </c>
      <c r="AQ93" s="111">
        <f t="shared" si="15"/>
        <v>3.2032613202149598</v>
      </c>
      <c r="AR93" s="111">
        <f t="shared" si="15"/>
        <v>1.3590058479815801</v>
      </c>
      <c r="AS93" s="111">
        <f t="shared" si="15"/>
        <v>0.59731787169862227</v>
      </c>
      <c r="AT93" s="111">
        <f t="shared" si="15"/>
        <v>0.17783857390295227</v>
      </c>
      <c r="AU93" s="112">
        <f t="shared" si="16"/>
        <v>0</v>
      </c>
      <c r="AV93" s="109">
        <v>1992</v>
      </c>
      <c r="AW93" s="88">
        <f t="shared" si="17"/>
        <v>0.13085931467261994</v>
      </c>
      <c r="AX93" s="88">
        <f t="shared" si="18"/>
        <v>0.10817891220739126</v>
      </c>
    </row>
    <row r="94" spans="1:50">
      <c r="A94" s="109">
        <v>1993</v>
      </c>
      <c r="B94" s="76">
        <v>31884151</v>
      </c>
      <c r="C94" s="86">
        <v>66.099999999999994</v>
      </c>
      <c r="D94" s="86">
        <v>19.399999999999999</v>
      </c>
      <c r="E94" s="86">
        <v>12.4</v>
      </c>
      <c r="F94" s="86">
        <v>15.4</v>
      </c>
      <c r="G94" s="86">
        <v>3.8</v>
      </c>
      <c r="H94" s="86">
        <v>1</v>
      </c>
      <c r="I94" s="86">
        <v>67.5</v>
      </c>
      <c r="J94" s="109">
        <v>1993</v>
      </c>
      <c r="K94" s="88">
        <f t="shared" si="24"/>
        <v>1.4381313720480033</v>
      </c>
      <c r="L94" s="88">
        <f t="shared" si="24"/>
        <v>0.49366268219464521</v>
      </c>
      <c r="M94" s="88">
        <f t="shared" si="24"/>
        <v>0.26373529379599281</v>
      </c>
      <c r="N94" s="88">
        <f t="shared" si="24"/>
        <v>0.15404055332097286</v>
      </c>
      <c r="O94" s="88">
        <f t="shared" si="24"/>
        <v>5.6030098640386293E-2</v>
      </c>
      <c r="P94" s="88">
        <f t="shared" si="25"/>
        <v>1.6697631119052847</v>
      </c>
      <c r="Q94" s="88">
        <f t="shared" si="25"/>
        <v>0.67477426554345721</v>
      </c>
      <c r="R94" s="88">
        <f t="shared" si="25"/>
        <v>0.37531660923258719</v>
      </c>
      <c r="S94" s="88">
        <f t="shared" si="25"/>
        <v>0.19962970940004926</v>
      </c>
      <c r="T94" s="88">
        <f t="shared" si="25"/>
        <v>6.8116303918621043E-2</v>
      </c>
      <c r="U94" s="88">
        <f t="shared" si="26"/>
        <v>0.42526730640456062</v>
      </c>
      <c r="V94" s="88">
        <f t="shared" si="26"/>
        <v>0.15952875653328422</v>
      </c>
      <c r="W94" s="88">
        <f t="shared" si="26"/>
        <v>8.6934166400185336E-2</v>
      </c>
      <c r="X94" s="88">
        <f t="shared" si="26"/>
        <v>4.8328377186716509E-2</v>
      </c>
      <c r="Y94" s="88">
        <f t="shared" si="26"/>
        <v>1.7141393475253189E-2</v>
      </c>
      <c r="Z94" s="88">
        <f t="shared" si="27"/>
        <v>0.11191244905383176</v>
      </c>
      <c r="AA94" s="88">
        <f t="shared" si="27"/>
        <v>4.1981251719285323E-2</v>
      </c>
      <c r="AB94" s="88">
        <f t="shared" si="27"/>
        <v>2.2877412210575092E-2</v>
      </c>
      <c r="AC94" s="88">
        <f t="shared" si="27"/>
        <v>1.2717993996504346E-2</v>
      </c>
      <c r="AD94" s="88">
        <f t="shared" si="27"/>
        <v>4.5108930198034724E-3</v>
      </c>
      <c r="AE94" s="88">
        <f t="shared" si="28"/>
        <v>9.9809067983639732</v>
      </c>
      <c r="AF94" s="88">
        <f t="shared" si="28"/>
        <v>2.1053857938198837</v>
      </c>
      <c r="AG94" s="88">
        <f t="shared" si="28"/>
        <v>0.72627270353556095</v>
      </c>
      <c r="AH94" s="88">
        <f t="shared" si="28"/>
        <v>0.23463062930719897</v>
      </c>
      <c r="AI94" s="88">
        <f t="shared" si="28"/>
        <v>4.7804074973381704E-2</v>
      </c>
      <c r="AJ94" s="109">
        <v>1993</v>
      </c>
      <c r="AK94" s="111">
        <f t="shared" si="29"/>
        <v>2.4056000000000002</v>
      </c>
      <c r="AL94" s="111">
        <f t="shared" si="30"/>
        <v>5.3932000000000002</v>
      </c>
      <c r="AM94" s="111">
        <f t="shared" si="31"/>
        <v>18.488199999999999</v>
      </c>
      <c r="AN94" s="111">
        <f t="shared" si="32"/>
        <v>19.399999999999999</v>
      </c>
      <c r="AP94" s="111">
        <f t="shared" si="15"/>
        <v>13.625981037775654</v>
      </c>
      <c r="AQ94" s="111">
        <f t="shared" si="15"/>
        <v>3.4753327498105557</v>
      </c>
      <c r="AR94" s="111">
        <f t="shared" si="15"/>
        <v>1.4751361851749012</v>
      </c>
      <c r="AS94" s="111">
        <f t="shared" si="15"/>
        <v>0.64934726321144187</v>
      </c>
      <c r="AT94" s="111">
        <f t="shared" si="15"/>
        <v>0.1936027640274457</v>
      </c>
      <c r="AU94" s="112">
        <f t="shared" si="16"/>
        <v>1.9400000000000972E-2</v>
      </c>
      <c r="AV94" s="109">
        <v>1993</v>
      </c>
      <c r="AW94" s="88">
        <f t="shared" si="17"/>
        <v>0.13124399358727071</v>
      </c>
      <c r="AX94" s="88">
        <f t="shared" si="18"/>
        <v>0.10825908102215492</v>
      </c>
    </row>
    <row r="95" spans="1:50">
      <c r="A95" s="109">
        <v>1994</v>
      </c>
      <c r="B95" s="76">
        <v>33294215</v>
      </c>
      <c r="C95" s="86">
        <v>67.8</v>
      </c>
      <c r="D95" s="86">
        <v>19.600000000000001</v>
      </c>
      <c r="E95" s="86">
        <v>10.5</v>
      </c>
      <c r="F95" s="86">
        <v>17</v>
      </c>
      <c r="G95" s="86">
        <v>4.0999999999999996</v>
      </c>
      <c r="H95" s="86">
        <v>1.1000000000000001</v>
      </c>
      <c r="I95" s="86">
        <v>67.3</v>
      </c>
      <c r="J95" s="109">
        <v>1994</v>
      </c>
      <c r="K95" s="88">
        <f t="shared" si="24"/>
        <v>1.2303268887906513</v>
      </c>
      <c r="L95" s="88">
        <f t="shared" si="24"/>
        <v>0.4223303125858745</v>
      </c>
      <c r="M95" s="88">
        <f t="shared" si="24"/>
        <v>0.22562655247429053</v>
      </c>
      <c r="N95" s="88">
        <f t="shared" si="24"/>
        <v>0.13178228248028021</v>
      </c>
      <c r="O95" s="88">
        <f t="shared" si="24"/>
        <v>4.7933963668903803E-2</v>
      </c>
      <c r="P95" s="88">
        <f t="shared" si="25"/>
        <v>1.8622475193695307</v>
      </c>
      <c r="Q95" s="88">
        <f t="shared" si="25"/>
        <v>0.75255986503909489</v>
      </c>
      <c r="R95" s="88">
        <f t="shared" si="25"/>
        <v>0.41858178536717794</v>
      </c>
      <c r="S95" s="88">
        <f t="shared" si="25"/>
        <v>0.22264231882479726</v>
      </c>
      <c r="T95" s="88">
        <f t="shared" si="25"/>
        <v>7.5968511399399308E-2</v>
      </c>
      <c r="U95" s="88">
        <f t="shared" si="26"/>
        <v>0.46357136113226399</v>
      </c>
      <c r="V95" s="88">
        <f t="shared" si="26"/>
        <v>0.17389759732792626</v>
      </c>
      <c r="W95" s="88">
        <f t="shared" si="26"/>
        <v>9.4764373466072901E-2</v>
      </c>
      <c r="X95" s="88">
        <f t="shared" si="26"/>
        <v>5.268134008036543E-2</v>
      </c>
      <c r="Y95" s="88">
        <f t="shared" si="26"/>
        <v>1.8685327993371494E-2</v>
      </c>
      <c r="Z95" s="88">
        <f t="shared" si="27"/>
        <v>0.12437280420621717</v>
      </c>
      <c r="AA95" s="88">
        <f t="shared" si="27"/>
        <v>4.6655452941638753E-2</v>
      </c>
      <c r="AB95" s="88">
        <f t="shared" si="27"/>
        <v>2.5424588003092732E-2</v>
      </c>
      <c r="AC95" s="88">
        <f t="shared" si="27"/>
        <v>1.4134018070341946E-2</v>
      </c>
      <c r="AD95" s="88">
        <f t="shared" si="27"/>
        <v>5.0131367787094264E-3</v>
      </c>
      <c r="AE95" s="88">
        <f t="shared" si="28"/>
        <v>10.053924810680375</v>
      </c>
      <c r="AF95" s="88">
        <f t="shared" si="28"/>
        <v>2.1207883107383978</v>
      </c>
      <c r="AG95" s="88">
        <f t="shared" si="28"/>
        <v>0.73158594713989133</v>
      </c>
      <c r="AH95" s="88">
        <f t="shared" si="28"/>
        <v>0.23634713288013751</v>
      </c>
      <c r="AI95" s="88">
        <f t="shared" si="28"/>
        <v>4.8153798561197655E-2</v>
      </c>
      <c r="AJ95" s="109">
        <v>1994</v>
      </c>
      <c r="AK95" s="111">
        <f t="shared" si="29"/>
        <v>2.0580000000000003</v>
      </c>
      <c r="AL95" s="111">
        <f t="shared" si="30"/>
        <v>5.3900000000000006</v>
      </c>
      <c r="AM95" s="111">
        <f t="shared" si="31"/>
        <v>18.5808</v>
      </c>
      <c r="AN95" s="111">
        <f t="shared" si="32"/>
        <v>19.600000000000001</v>
      </c>
      <c r="AP95" s="111">
        <f t="shared" si="15"/>
        <v>13.734443384179038</v>
      </c>
      <c r="AQ95" s="111">
        <f t="shared" si="15"/>
        <v>3.5162315386329324</v>
      </c>
      <c r="AR95" s="111">
        <f t="shared" si="15"/>
        <v>1.4959832464505256</v>
      </c>
      <c r="AS95" s="111">
        <f t="shared" si="15"/>
        <v>0.65758709233592227</v>
      </c>
      <c r="AT95" s="111">
        <f t="shared" si="15"/>
        <v>0.1957547384015817</v>
      </c>
      <c r="AU95" s="112">
        <f t="shared" si="16"/>
        <v>0</v>
      </c>
      <c r="AV95" s="109">
        <v>1994</v>
      </c>
      <c r="AW95" s="88">
        <f t="shared" si="17"/>
        <v>0.13085356327755882</v>
      </c>
      <c r="AX95" s="88">
        <f t="shared" si="18"/>
        <v>0.10892201486474339</v>
      </c>
    </row>
    <row r="96" spans="1:50">
      <c r="A96" s="109">
        <v>1995</v>
      </c>
      <c r="B96" s="76">
        <v>34886711</v>
      </c>
      <c r="C96" s="86">
        <v>67.7</v>
      </c>
      <c r="D96" s="86">
        <v>20.100000000000001</v>
      </c>
      <c r="E96" s="86">
        <v>10.1</v>
      </c>
      <c r="F96" s="86">
        <v>16.7</v>
      </c>
      <c r="G96" s="86">
        <v>3.8</v>
      </c>
      <c r="H96" s="86">
        <v>1.2</v>
      </c>
      <c r="I96" s="86">
        <v>68.099999999999994</v>
      </c>
      <c r="J96" s="109">
        <v>1995</v>
      </c>
      <c r="K96" s="88">
        <f t="shared" si="24"/>
        <v>1.2136475300942184</v>
      </c>
      <c r="L96" s="88">
        <f t="shared" si="24"/>
        <v>0.41660484333361708</v>
      </c>
      <c r="M96" s="88">
        <f t="shared" si="24"/>
        <v>0.22256776685036794</v>
      </c>
      <c r="N96" s="88">
        <f t="shared" si="24"/>
        <v>0.12999572967114523</v>
      </c>
      <c r="O96" s="88">
        <f t="shared" si="24"/>
        <v>4.72841300506519E-2</v>
      </c>
      <c r="P96" s="88">
        <f t="shared" si="25"/>
        <v>1.8760522953984702</v>
      </c>
      <c r="Q96" s="88">
        <f t="shared" si="25"/>
        <v>0.75813856511906641</v>
      </c>
      <c r="R96" s="88">
        <f t="shared" si="25"/>
        <v>0.42168471756962961</v>
      </c>
      <c r="S96" s="88">
        <f t="shared" si="25"/>
        <v>0.22429275858319234</v>
      </c>
      <c r="T96" s="88">
        <f t="shared" si="25"/>
        <v>7.6531663329640939E-2</v>
      </c>
      <c r="U96" s="88">
        <f t="shared" si="26"/>
        <v>0.44061200302740561</v>
      </c>
      <c r="V96" s="88">
        <f t="shared" si="26"/>
        <v>0.16528494877933059</v>
      </c>
      <c r="W96" s="88">
        <f t="shared" si="26"/>
        <v>9.007096621874873E-2</v>
      </c>
      <c r="X96" s="88">
        <f t="shared" si="26"/>
        <v>5.0072184610979488E-2</v>
      </c>
      <c r="Y96" s="88">
        <f t="shared" si="26"/>
        <v>1.7759897363535525E-2</v>
      </c>
      <c r="Z96" s="88">
        <f t="shared" si="27"/>
        <v>0.13914063253497022</v>
      </c>
      <c r="AA96" s="88">
        <f t="shared" si="27"/>
        <v>5.2195246982946503E-2</v>
      </c>
      <c r="AB96" s="88">
        <f t="shared" si="27"/>
        <v>2.8443463016446971E-2</v>
      </c>
      <c r="AC96" s="88">
        <f t="shared" si="27"/>
        <v>1.5812268824519839E-2</v>
      </c>
      <c r="AD96" s="88">
        <f t="shared" si="27"/>
        <v>5.6083886411164817E-3</v>
      </c>
      <c r="AE96" s="88">
        <f t="shared" si="28"/>
        <v>10.432962989437641</v>
      </c>
      <c r="AF96" s="88">
        <f t="shared" si="28"/>
        <v>2.2007431297736502</v>
      </c>
      <c r="AG96" s="88">
        <f t="shared" si="28"/>
        <v>0.75916711670600312</v>
      </c>
      <c r="AH96" s="88">
        <f t="shared" si="28"/>
        <v>0.24525754234592367</v>
      </c>
      <c r="AI96" s="88">
        <f t="shared" si="28"/>
        <v>4.9969221736780915E-2</v>
      </c>
      <c r="AJ96" s="109">
        <v>1995</v>
      </c>
      <c r="AK96" s="111">
        <f t="shared" si="29"/>
        <v>2.0301</v>
      </c>
      <c r="AL96" s="111">
        <f t="shared" si="30"/>
        <v>5.3868</v>
      </c>
      <c r="AM96" s="111">
        <f t="shared" si="31"/>
        <v>19.0749</v>
      </c>
      <c r="AN96" s="111">
        <f t="shared" si="32"/>
        <v>20.100000000000001</v>
      </c>
      <c r="AP96" s="111">
        <f t="shared" si="15"/>
        <v>14.102415450492707</v>
      </c>
      <c r="AQ96" s="111">
        <f t="shared" si="15"/>
        <v>3.5929667339886109</v>
      </c>
      <c r="AR96" s="111">
        <f t="shared" si="15"/>
        <v>1.5219340303611963</v>
      </c>
      <c r="AS96" s="111">
        <f t="shared" si="15"/>
        <v>0.66543048403576055</v>
      </c>
      <c r="AT96" s="111">
        <f t="shared" si="15"/>
        <v>0.19715330112172577</v>
      </c>
      <c r="AU96" s="112">
        <f t="shared" si="16"/>
        <v>-2.0099999999999341E-2</v>
      </c>
      <c r="AV96" s="109">
        <v>1995</v>
      </c>
      <c r="AW96" s="88">
        <f t="shared" si="17"/>
        <v>0.12954129232193851</v>
      </c>
      <c r="AX96" s="88">
        <f t="shared" si="18"/>
        <v>0.10792009607886167</v>
      </c>
    </row>
    <row r="97" spans="1:50">
      <c r="A97" s="109">
        <v>1996</v>
      </c>
      <c r="B97" s="76">
        <v>40044472</v>
      </c>
      <c r="C97" s="86">
        <v>66.7</v>
      </c>
      <c r="D97" s="86">
        <v>21.5</v>
      </c>
      <c r="E97" s="86">
        <v>11.6</v>
      </c>
      <c r="F97" s="86">
        <v>16.100000000000001</v>
      </c>
      <c r="G97" s="86">
        <v>6.3</v>
      </c>
      <c r="H97" s="86">
        <v>1.7</v>
      </c>
      <c r="I97" s="86">
        <v>64.3</v>
      </c>
      <c r="J97" s="109">
        <v>1996</v>
      </c>
      <c r="K97" s="88">
        <f t="shared" si="24"/>
        <v>1.4909792325772033</v>
      </c>
      <c r="L97" s="88">
        <f t="shared" si="24"/>
        <v>0.5118035955243786</v>
      </c>
      <c r="M97" s="88">
        <f t="shared" si="24"/>
        <v>0.27342692996641427</v>
      </c>
      <c r="N97" s="88">
        <f t="shared" si="24"/>
        <v>0.15970117225744357</v>
      </c>
      <c r="O97" s="88">
        <f t="shared" si="24"/>
        <v>5.8089069674560775E-2</v>
      </c>
      <c r="P97" s="88">
        <f t="shared" si="25"/>
        <v>1.9346247864038506</v>
      </c>
      <c r="Q97" s="88">
        <f t="shared" si="25"/>
        <v>0.7818085152559503</v>
      </c>
      <c r="R97" s="88">
        <f t="shared" si="25"/>
        <v>0.43485019509258288</v>
      </c>
      <c r="S97" s="88">
        <f t="shared" si="25"/>
        <v>0.23129543415727363</v>
      </c>
      <c r="T97" s="88">
        <f t="shared" si="25"/>
        <v>7.8921069090342341E-2</v>
      </c>
      <c r="U97" s="88">
        <f t="shared" si="26"/>
        <v>0.78136810434750059</v>
      </c>
      <c r="V97" s="88">
        <f t="shared" si="26"/>
        <v>0.29311136831841222</v>
      </c>
      <c r="W97" s="88">
        <f t="shared" si="26"/>
        <v>0.1597291486557936</v>
      </c>
      <c r="X97" s="88">
        <f t="shared" si="26"/>
        <v>8.8796509630232667E-2</v>
      </c>
      <c r="Y97" s="88">
        <f t="shared" si="26"/>
        <v>3.1494869048060835E-2</v>
      </c>
      <c r="Z97" s="88">
        <f t="shared" si="27"/>
        <v>0.21084536149059541</v>
      </c>
      <c r="AA97" s="88">
        <f t="shared" si="27"/>
        <v>7.9093543831952509E-2</v>
      </c>
      <c r="AB97" s="88">
        <f t="shared" si="27"/>
        <v>4.3101516303944307E-2</v>
      </c>
      <c r="AC97" s="88">
        <f t="shared" si="27"/>
        <v>2.3960962916094529E-2</v>
      </c>
      <c r="AD97" s="88">
        <f t="shared" si="27"/>
        <v>8.498615457413242E-3</v>
      </c>
      <c r="AE97" s="88">
        <f t="shared" si="28"/>
        <v>10.536926004886045</v>
      </c>
      <c r="AF97" s="88">
        <f t="shared" si="28"/>
        <v>2.2226732269311174</v>
      </c>
      <c r="AG97" s="88">
        <f t="shared" si="28"/>
        <v>0.76673211073137559</v>
      </c>
      <c r="AH97" s="88">
        <f t="shared" si="28"/>
        <v>0.24770149941637054</v>
      </c>
      <c r="AI97" s="88">
        <f t="shared" si="28"/>
        <v>5.04671580350909E-2</v>
      </c>
      <c r="AJ97" s="109">
        <v>1996</v>
      </c>
      <c r="AK97" s="111">
        <f t="shared" si="29"/>
        <v>2.4940000000000002</v>
      </c>
      <c r="AL97" s="111">
        <f t="shared" si="30"/>
        <v>5.9555000000000007</v>
      </c>
      <c r="AM97" s="111">
        <f t="shared" si="31"/>
        <v>19.78</v>
      </c>
      <c r="AN97" s="111">
        <f t="shared" si="32"/>
        <v>21.5</v>
      </c>
      <c r="AP97" s="111">
        <f t="shared" si="15"/>
        <v>14.954743489705194</v>
      </c>
      <c r="AQ97" s="111">
        <f t="shared" si="15"/>
        <v>3.8884902498618112</v>
      </c>
      <c r="AR97" s="111">
        <f t="shared" si="15"/>
        <v>1.6778399007501106</v>
      </c>
      <c r="AS97" s="111">
        <f t="shared" si="15"/>
        <v>0.75145557837741495</v>
      </c>
      <c r="AT97" s="111">
        <f t="shared" si="15"/>
        <v>0.22747078130546811</v>
      </c>
      <c r="AU97" s="112">
        <f t="shared" si="16"/>
        <v>0</v>
      </c>
      <c r="AV97" s="109">
        <v>1996</v>
      </c>
      <c r="AW97" s="88">
        <f t="shared" si="17"/>
        <v>0.13557359149926815</v>
      </c>
      <c r="AX97" s="88">
        <f t="shared" si="18"/>
        <v>0.11219449547263255</v>
      </c>
    </row>
    <row r="98" spans="1:50">
      <c r="A98" s="109">
        <v>1997</v>
      </c>
      <c r="B98" s="76">
        <v>43353458</v>
      </c>
      <c r="C98" s="86">
        <v>66.599999999999994</v>
      </c>
      <c r="D98" s="86">
        <v>21.4</v>
      </c>
      <c r="E98" s="86">
        <v>11.9</v>
      </c>
      <c r="F98" s="86">
        <v>15.8</v>
      </c>
      <c r="G98" s="86">
        <v>6.2</v>
      </c>
      <c r="H98" s="86">
        <v>1.6</v>
      </c>
      <c r="I98" s="86">
        <v>64.5</v>
      </c>
      <c r="J98" s="109">
        <v>1997</v>
      </c>
      <c r="K98" s="88">
        <f t="shared" si="24"/>
        <v>1.5224249052450305</v>
      </c>
      <c r="L98" s="88">
        <f t="shared" si="24"/>
        <v>0.52259784938347331</v>
      </c>
      <c r="M98" s="88">
        <f t="shared" si="24"/>
        <v>0.27919367275560164</v>
      </c>
      <c r="N98" s="88">
        <f t="shared" si="24"/>
        <v>0.16306936859294538</v>
      </c>
      <c r="O98" s="88">
        <f t="shared" si="24"/>
        <v>5.9314204022949672E-2</v>
      </c>
      <c r="P98" s="88">
        <f t="shared" si="25"/>
        <v>1.8897452918644226</v>
      </c>
      <c r="Q98" s="88">
        <f t="shared" si="25"/>
        <v>0.76367209353847154</v>
      </c>
      <c r="R98" s="88">
        <f t="shared" si="25"/>
        <v>0.42476252481497651</v>
      </c>
      <c r="S98" s="88">
        <f t="shared" si="25"/>
        <v>0.22592983445690407</v>
      </c>
      <c r="T98" s="88">
        <f t="shared" si="25"/>
        <v>7.709025532522476E-2</v>
      </c>
      <c r="U98" s="88">
        <f t="shared" si="26"/>
        <v>0.76538885260115452</v>
      </c>
      <c r="V98" s="88">
        <f t="shared" si="26"/>
        <v>0.2871171380471535</v>
      </c>
      <c r="W98" s="88">
        <f t="shared" si="26"/>
        <v>0.15646263155150017</v>
      </c>
      <c r="X98" s="88">
        <f t="shared" si="26"/>
        <v>8.6980589868876135E-2</v>
      </c>
      <c r="Y98" s="88">
        <f t="shared" si="26"/>
        <v>3.085078793131571E-2</v>
      </c>
      <c r="Z98" s="88">
        <f t="shared" si="27"/>
        <v>0.19751970389707216</v>
      </c>
      <c r="AA98" s="88">
        <f t="shared" si="27"/>
        <v>7.409474530249123E-2</v>
      </c>
      <c r="AB98" s="88">
        <f t="shared" si="27"/>
        <v>4.0377453303612948E-2</v>
      </c>
      <c r="AC98" s="88">
        <f t="shared" si="27"/>
        <v>2.2446603837129323E-2</v>
      </c>
      <c r="AD98" s="88">
        <f t="shared" si="27"/>
        <v>7.9614936596943756E-3</v>
      </c>
      <c r="AE98" s="88">
        <f t="shared" si="28"/>
        <v>10.520538872685599</v>
      </c>
      <c r="AF98" s="88">
        <f t="shared" si="28"/>
        <v>2.2192165034055638</v>
      </c>
      <c r="AG98" s="88">
        <f t="shared" si="28"/>
        <v>0.76553968132121786</v>
      </c>
      <c r="AH98" s="88">
        <f t="shared" si="28"/>
        <v>0.24731627157902009</v>
      </c>
      <c r="AI98" s="88">
        <f t="shared" si="28"/>
        <v>5.0388671008597757E-2</v>
      </c>
      <c r="AJ98" s="109">
        <v>1997</v>
      </c>
      <c r="AK98" s="111">
        <f t="shared" si="29"/>
        <v>2.5465999999999998</v>
      </c>
      <c r="AL98" s="111">
        <f t="shared" si="30"/>
        <v>5.9277999999999995</v>
      </c>
      <c r="AM98" s="111">
        <f t="shared" si="31"/>
        <v>19.730799999999999</v>
      </c>
      <c r="AN98" s="111">
        <f t="shared" si="32"/>
        <v>21.4</v>
      </c>
      <c r="AP98" s="111">
        <f t="shared" si="15"/>
        <v>14.895617626293278</v>
      </c>
      <c r="AQ98" s="111">
        <f t="shared" si="15"/>
        <v>3.8666983296771535</v>
      </c>
      <c r="AR98" s="111">
        <f t="shared" si="15"/>
        <v>1.6663359637469091</v>
      </c>
      <c r="AS98" s="111">
        <f t="shared" si="15"/>
        <v>0.74574266833487501</v>
      </c>
      <c r="AT98" s="111">
        <f t="shared" si="15"/>
        <v>0.22560541194778228</v>
      </c>
      <c r="AU98" s="112">
        <f t="shared" si="16"/>
        <v>0</v>
      </c>
      <c r="AV98" s="109">
        <v>1997</v>
      </c>
      <c r="AW98" s="88">
        <f t="shared" si="17"/>
        <v>0.13539011151177932</v>
      </c>
      <c r="AX98" s="88">
        <f t="shared" si="18"/>
        <v>0.11186753081023945</v>
      </c>
    </row>
    <row r="99" spans="1:50">
      <c r="A99" s="109">
        <v>1998</v>
      </c>
      <c r="B99" s="76">
        <v>47629226</v>
      </c>
      <c r="C99" s="86">
        <v>67.400000000000006</v>
      </c>
      <c r="D99" s="86">
        <v>22.3</v>
      </c>
      <c r="E99" s="86">
        <v>14.9</v>
      </c>
      <c r="F99" s="86">
        <v>16</v>
      </c>
      <c r="G99" s="86">
        <v>5.7</v>
      </c>
      <c r="H99" s="86">
        <v>1.6</v>
      </c>
      <c r="I99" s="86">
        <v>61.8</v>
      </c>
      <c r="J99" s="109">
        <v>1998</v>
      </c>
      <c r="K99" s="88">
        <f t="shared" si="24"/>
        <v>1.9863980337146248</v>
      </c>
      <c r="L99" s="88">
        <f t="shared" si="24"/>
        <v>0.68186439729304449</v>
      </c>
      <c r="M99" s="88">
        <f t="shared" si="24"/>
        <v>0.3642805373694486</v>
      </c>
      <c r="N99" s="88">
        <f t="shared" si="24"/>
        <v>0.21276627307931348</v>
      </c>
      <c r="O99" s="88">
        <f t="shared" si="24"/>
        <v>7.7390758543569818E-2</v>
      </c>
      <c r="P99" s="88">
        <f t="shared" si="25"/>
        <v>1.9941474036946234</v>
      </c>
      <c r="Q99" s="88">
        <f t="shared" si="25"/>
        <v>0.80586242450765011</v>
      </c>
      <c r="R99" s="88">
        <f t="shared" si="25"/>
        <v>0.44822923475092757</v>
      </c>
      <c r="S99" s="88">
        <f t="shared" si="25"/>
        <v>0.23841170275116341</v>
      </c>
      <c r="T99" s="88">
        <f t="shared" si="25"/>
        <v>8.1349234295635259E-2</v>
      </c>
      <c r="U99" s="88">
        <f t="shared" si="26"/>
        <v>0.73325728862023487</v>
      </c>
      <c r="V99" s="88">
        <f t="shared" si="26"/>
        <v>0.27506375804321437</v>
      </c>
      <c r="W99" s="88">
        <f t="shared" si="26"/>
        <v>0.14989421990135054</v>
      </c>
      <c r="X99" s="88">
        <f t="shared" si="26"/>
        <v>8.3329083345137514E-2</v>
      </c>
      <c r="Y99" s="88">
        <f t="shared" si="26"/>
        <v>2.9555650090062859E-2</v>
      </c>
      <c r="Z99" s="88">
        <f t="shared" si="27"/>
        <v>0.20582660733199573</v>
      </c>
      <c r="AA99" s="88">
        <f t="shared" si="27"/>
        <v>7.7210879450726841E-2</v>
      </c>
      <c r="AB99" s="88">
        <f t="shared" si="27"/>
        <v>4.2075570498624704E-2</v>
      </c>
      <c r="AC99" s="88">
        <f t="shared" si="27"/>
        <v>2.3390619886354387E-2</v>
      </c>
      <c r="AD99" s="88">
        <f t="shared" si="27"/>
        <v>8.2963228322983449E-3</v>
      </c>
      <c r="AE99" s="88">
        <f t="shared" si="28"/>
        <v>10.504075521265616</v>
      </c>
      <c r="AF99" s="88">
        <f t="shared" si="28"/>
        <v>2.2157437020961699</v>
      </c>
      <c r="AG99" s="88">
        <f t="shared" si="28"/>
        <v>0.76434170572775706</v>
      </c>
      <c r="AH99" s="88">
        <f t="shared" si="28"/>
        <v>0.24692925198428653</v>
      </c>
      <c r="AI99" s="88">
        <f t="shared" si="28"/>
        <v>5.0309818926167434E-2</v>
      </c>
      <c r="AJ99" s="109">
        <v>1998</v>
      </c>
      <c r="AK99" s="111">
        <f t="shared" si="29"/>
        <v>3.3227000000000002</v>
      </c>
      <c r="AL99" s="111">
        <f t="shared" si="30"/>
        <v>6.8907000000000007</v>
      </c>
      <c r="AM99" s="111">
        <f t="shared" si="31"/>
        <v>20.6721</v>
      </c>
      <c r="AN99" s="111">
        <f t="shared" si="32"/>
        <v>22.3</v>
      </c>
      <c r="AP99" s="111">
        <f t="shared" si="15"/>
        <v>15.423704854627093</v>
      </c>
      <c r="AQ99" s="111">
        <f t="shared" si="15"/>
        <v>4.0557451613908055</v>
      </c>
      <c r="AR99" s="111">
        <f t="shared" si="15"/>
        <v>1.7688212682481086</v>
      </c>
      <c r="AS99" s="111">
        <f t="shared" si="15"/>
        <v>0.80482693104625536</v>
      </c>
      <c r="AT99" s="111">
        <f t="shared" si="15"/>
        <v>0.24690178468773372</v>
      </c>
      <c r="AU99" s="112">
        <f t="shared" si="16"/>
        <v>0</v>
      </c>
      <c r="AV99" s="109">
        <v>1998</v>
      </c>
      <c r="AW99" s="88">
        <f t="shared" si="17"/>
        <v>0.13958549069927925</v>
      </c>
      <c r="AX99" s="88">
        <f t="shared" si="18"/>
        <v>0.11468199663568279</v>
      </c>
    </row>
    <row r="100" spans="1:50">
      <c r="A100" s="109">
        <v>1999</v>
      </c>
      <c r="B100" s="76">
        <v>48513682</v>
      </c>
      <c r="C100" s="86">
        <v>67.099999999999994</v>
      </c>
      <c r="D100" s="86">
        <v>23.4</v>
      </c>
      <c r="E100" s="86">
        <v>12.3</v>
      </c>
      <c r="F100" s="86">
        <v>16.2</v>
      </c>
      <c r="G100" s="86">
        <v>6</v>
      </c>
      <c r="H100" s="86">
        <v>1.5</v>
      </c>
      <c r="I100" s="86">
        <v>64</v>
      </c>
      <c r="J100" s="109">
        <v>1999</v>
      </c>
      <c r="K100" s="88">
        <f t="shared" si="24"/>
        <v>1.7206641648771879</v>
      </c>
      <c r="L100" s="88">
        <f t="shared" si="24"/>
        <v>0.5906467957651429</v>
      </c>
      <c r="M100" s="88">
        <f t="shared" si="24"/>
        <v>0.31554827178401501</v>
      </c>
      <c r="N100" s="88">
        <f t="shared" si="24"/>
        <v>0.18430309301979714</v>
      </c>
      <c r="O100" s="88">
        <f t="shared" si="24"/>
        <v>6.703767455385759E-2</v>
      </c>
      <c r="P100" s="88">
        <f t="shared" si="25"/>
        <v>2.1186698368625496</v>
      </c>
      <c r="Q100" s="88">
        <f t="shared" si="25"/>
        <v>0.85618365437881161</v>
      </c>
      <c r="R100" s="88">
        <f t="shared" si="25"/>
        <v>0.47621843696575561</v>
      </c>
      <c r="S100" s="88">
        <f t="shared" si="25"/>
        <v>0.25329907028842774</v>
      </c>
      <c r="T100" s="88">
        <f t="shared" si="25"/>
        <v>8.6429001504454622E-2</v>
      </c>
      <c r="U100" s="88">
        <f t="shared" si="26"/>
        <v>0.80992308490505038</v>
      </c>
      <c r="V100" s="88">
        <f t="shared" si="26"/>
        <v>0.3038230794529721</v>
      </c>
      <c r="W100" s="88">
        <f t="shared" si="26"/>
        <v>0.16556642651364653</v>
      </c>
      <c r="X100" s="88">
        <f t="shared" si="26"/>
        <v>9.2041564799443809E-2</v>
      </c>
      <c r="Y100" s="88">
        <f t="shared" si="26"/>
        <v>3.264584432888698E-2</v>
      </c>
      <c r="Z100" s="88">
        <f t="shared" si="27"/>
        <v>0.2024807712262626</v>
      </c>
      <c r="AA100" s="88">
        <f t="shared" si="27"/>
        <v>7.5955769863243025E-2</v>
      </c>
      <c r="AB100" s="88">
        <f t="shared" si="27"/>
        <v>4.1391606628411633E-2</v>
      </c>
      <c r="AC100" s="88">
        <f t="shared" si="27"/>
        <v>2.3010391199860952E-2</v>
      </c>
      <c r="AD100" s="88">
        <f t="shared" si="27"/>
        <v>8.1614610822217451E-3</v>
      </c>
      <c r="AE100" s="88">
        <f t="shared" si="28"/>
        <v>11.414590317854055</v>
      </c>
      <c r="AF100" s="88">
        <f t="shared" si="28"/>
        <v>2.407808907846245</v>
      </c>
      <c r="AG100" s="88">
        <f t="shared" si="28"/>
        <v>0.83059641146609842</v>
      </c>
      <c r="AH100" s="88">
        <f t="shared" si="28"/>
        <v>0.26833358568191007</v>
      </c>
      <c r="AI100" s="88">
        <f t="shared" si="28"/>
        <v>5.4670777151688763E-2</v>
      </c>
      <c r="AJ100" s="109">
        <v>1999</v>
      </c>
      <c r="AK100" s="111">
        <f t="shared" si="29"/>
        <v>2.8782000000000001</v>
      </c>
      <c r="AL100" s="111">
        <f t="shared" si="30"/>
        <v>6.6690000000000005</v>
      </c>
      <c r="AM100" s="111">
        <f t="shared" si="31"/>
        <v>21.645</v>
      </c>
      <c r="AN100" s="111">
        <f t="shared" si="32"/>
        <v>23.4</v>
      </c>
      <c r="AP100" s="111">
        <f t="shared" si="15"/>
        <v>16.266328175725107</v>
      </c>
      <c r="AQ100" s="111">
        <f t="shared" si="15"/>
        <v>4.2344182073064145</v>
      </c>
      <c r="AR100" s="111">
        <f t="shared" si="15"/>
        <v>1.8293211533579272</v>
      </c>
      <c r="AS100" s="111">
        <f t="shared" si="15"/>
        <v>0.82098770498943963</v>
      </c>
      <c r="AT100" s="111">
        <f t="shared" si="15"/>
        <v>0.24894475862110971</v>
      </c>
      <c r="AU100" s="112">
        <f t="shared" si="16"/>
        <v>0</v>
      </c>
      <c r="AV100" s="109">
        <v>1999</v>
      </c>
      <c r="AW100" s="88">
        <f t="shared" si="17"/>
        <v>0.13608586888318833</v>
      </c>
      <c r="AX100" s="88">
        <f t="shared" si="18"/>
        <v>0.11246060780255844</v>
      </c>
    </row>
    <row r="101" spans="1:50">
      <c r="A101" s="109">
        <v>2000</v>
      </c>
      <c r="B101" s="76">
        <v>47597545</v>
      </c>
      <c r="C101" s="86">
        <v>67.099999999999994</v>
      </c>
      <c r="D101" s="86">
        <v>23.5</v>
      </c>
      <c r="E101" s="86">
        <v>12.7</v>
      </c>
      <c r="F101" s="86">
        <v>16.2</v>
      </c>
      <c r="G101" s="86">
        <v>5.8</v>
      </c>
      <c r="H101" s="86">
        <v>1.4</v>
      </c>
      <c r="I101" s="86">
        <v>64</v>
      </c>
      <c r="J101" s="109">
        <v>2000</v>
      </c>
      <c r="K101" s="88">
        <f t="shared" si="24"/>
        <v>1.7842131193370745</v>
      </c>
      <c r="L101" s="88">
        <f t="shared" si="24"/>
        <v>0.61246103883019565</v>
      </c>
      <c r="M101" s="88">
        <f t="shared" si="24"/>
        <v>0.32720235464505343</v>
      </c>
      <c r="N101" s="88">
        <f t="shared" si="24"/>
        <v>0.19110992325675233</v>
      </c>
      <c r="O101" s="88">
        <f t="shared" si="24"/>
        <v>6.9513563930924879E-2</v>
      </c>
      <c r="P101" s="88">
        <f t="shared" si="25"/>
        <v>2.1277239814645266</v>
      </c>
      <c r="Q101" s="88">
        <f t="shared" si="25"/>
        <v>0.85984255888470396</v>
      </c>
      <c r="R101" s="88">
        <f t="shared" si="25"/>
        <v>0.47825355849125034</v>
      </c>
      <c r="S101" s="88">
        <f t="shared" si="25"/>
        <v>0.25438154494777998</v>
      </c>
      <c r="T101" s="88">
        <f t="shared" si="25"/>
        <v>8.679835621173862E-2</v>
      </c>
      <c r="U101" s="88">
        <f t="shared" si="26"/>
        <v>0.78627148484728182</v>
      </c>
      <c r="V101" s="88">
        <f t="shared" si="26"/>
        <v>0.29495075305869017</v>
      </c>
      <c r="W101" s="88">
        <f t="shared" si="26"/>
        <v>0.16073150950007137</v>
      </c>
      <c r="X101" s="88">
        <f t="shared" si="26"/>
        <v>8.9353741325955791E-2</v>
      </c>
      <c r="Y101" s="88">
        <f t="shared" si="26"/>
        <v>3.1692511268000684E-2</v>
      </c>
      <c r="Z101" s="88">
        <f t="shared" si="27"/>
        <v>0.18978966875624045</v>
      </c>
      <c r="AA101" s="88">
        <f t="shared" si="27"/>
        <v>7.1195009358994199E-2</v>
      </c>
      <c r="AB101" s="88">
        <f t="shared" si="27"/>
        <v>3.8797260913810333E-2</v>
      </c>
      <c r="AC101" s="88">
        <f t="shared" si="27"/>
        <v>2.1568144457989331E-2</v>
      </c>
      <c r="AD101" s="88">
        <f t="shared" si="27"/>
        <v>7.6499165129656817E-3</v>
      </c>
      <c r="AE101" s="88">
        <f t="shared" si="28"/>
        <v>11.463370618357706</v>
      </c>
      <c r="AF101" s="88">
        <f t="shared" si="28"/>
        <v>2.4180986895037075</v>
      </c>
      <c r="AG101" s="88">
        <f t="shared" si="28"/>
        <v>0.83414596878005631</v>
      </c>
      <c r="AH101" s="88">
        <f t="shared" si="28"/>
        <v>0.2694803104070464</v>
      </c>
      <c r="AI101" s="88">
        <f t="shared" si="28"/>
        <v>5.4904412951482309E-2</v>
      </c>
      <c r="AJ101" s="109">
        <v>2000</v>
      </c>
      <c r="AK101" s="111">
        <f t="shared" si="29"/>
        <v>2.9844999999999997</v>
      </c>
      <c r="AL101" s="111">
        <f t="shared" si="30"/>
        <v>6.7914999999999992</v>
      </c>
      <c r="AM101" s="111">
        <f t="shared" si="31"/>
        <v>21.831499999999998</v>
      </c>
      <c r="AN101" s="111">
        <f t="shared" si="32"/>
        <v>23.5</v>
      </c>
      <c r="AP101" s="111">
        <f t="shared" si="15"/>
        <v>16.35136887276283</v>
      </c>
      <c r="AQ101" s="111">
        <f t="shared" si="15"/>
        <v>4.2565480496362911</v>
      </c>
      <c r="AR101" s="111">
        <f t="shared" si="15"/>
        <v>1.8391306523302418</v>
      </c>
      <c r="AS101" s="111">
        <f t="shared" si="15"/>
        <v>0.82589366439552392</v>
      </c>
      <c r="AT101" s="111">
        <f t="shared" si="15"/>
        <v>0.25055876087511214</v>
      </c>
      <c r="AU101" s="112">
        <f t="shared" si="16"/>
        <v>2.3499999999994969E-2</v>
      </c>
      <c r="AV101" s="109">
        <v>2000</v>
      </c>
      <c r="AW101" s="88">
        <f t="shared" si="17"/>
        <v>0.13623760800117468</v>
      </c>
      <c r="AX101" s="88">
        <f t="shared" si="18"/>
        <v>0.11247563837873903</v>
      </c>
    </row>
  </sheetData>
  <sheetCalcPr fullCalcOnLoad="1"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 and notes</vt:lpstr>
      <vt:lpstr>decile &amp; quintile fx 2000</vt:lpstr>
      <vt:lpstr>educ 1936-1941</vt:lpstr>
      <vt:lpstr>socexp vs Y 1950-2008</vt:lpstr>
      <vt:lpstr>Uru tax side thru 2008 LAA</vt:lpstr>
      <vt:lpstr>socspen &amp; quintile fx 1910-on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Arroyo Abad, Leticia</dc:creator>
  <cp:lastModifiedBy>Peter Lindert</cp:lastModifiedBy>
  <dcterms:created xsi:type="dcterms:W3CDTF">2015-02-23T16:37:54Z</dcterms:created>
  <dcterms:modified xsi:type="dcterms:W3CDTF">2015-08-31T21:12:45Z</dcterms:modified>
</cp:coreProperties>
</file>